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985" yWindow="-15" windowWidth="12030" windowHeight="9630" tabRatio="911"/>
  </bookViews>
  <sheets>
    <sheet name="ปร 6(0%)" sheetId="10" r:id="rId1"/>
    <sheet name="ปร 5 (ก)" sheetId="13" r:id="rId2"/>
    <sheet name="ปร 5 (ข)" sheetId="15" r:id="rId3"/>
    <sheet name="สรุป(ปร4 สถาปัตยกรรม)" sheetId="20" r:id="rId4"/>
    <sheet name="สรุป(ปร4 ครุภัณฑ์จัด) " sheetId="24" r:id="rId5"/>
    <sheet name="สรุป(ปร4 โครงสร้าง) " sheetId="21" r:id="rId6"/>
    <sheet name="สรุป(ปร4 สุขาภิบาลและประปา)" sheetId="22" r:id="rId7"/>
    <sheet name="สรุป(ปร4 ไฟฟ้าและแสงสว่าง)" sheetId="19" r:id="rId8"/>
    <sheet name="สรุป(ปร4 ปรับอากาศ)" sheetId="23" r:id="rId9"/>
    <sheet name="Sheet1" sheetId="25" r:id="rId10"/>
    <sheet name="Sheet2" sheetId="26" r:id="rId11"/>
  </sheets>
  <definedNames>
    <definedName name="_xlnm.Print_Area" localSheetId="1">'ปร 5 (ก)'!$A$1:$F$41</definedName>
    <definedName name="_xlnm.Print_Area" localSheetId="2">'ปร 5 (ข)'!$A$1:$F$35</definedName>
    <definedName name="_xlnm.Print_Area" localSheetId="0">'ปร 6(0%)'!$A$1:$D$37</definedName>
    <definedName name="_xlnm.Print_Area" localSheetId="4">'สรุป(ปร4 ครุภัณฑ์จัด) '!$A$1:$J$14</definedName>
    <definedName name="_xlnm.Print_Area" localSheetId="5">'สรุป(ปร4 โครงสร้าง) '!$A$1:$J$42</definedName>
    <definedName name="_xlnm.Print_Area" localSheetId="8">'สรุป(ปร4 ปรับอากาศ)'!$A$1:$J$23</definedName>
    <definedName name="_xlnm.Print_Area" localSheetId="7">'สรุป(ปร4 ไฟฟ้าและแสงสว่าง)'!$A$1:$J$51</definedName>
    <definedName name="_xlnm.Print_Area" localSheetId="3">'สรุป(ปร4 สถาปัตยกรรม)'!$A$1:$J$78</definedName>
    <definedName name="_xlnm.Print_Area" localSheetId="6">'สรุป(ปร4 สุขาภิบาลและประปา)'!$A$1:$J$24</definedName>
    <definedName name="_xlnm.Print_Titles" localSheetId="4">'สรุป(ปร4 ครุภัณฑ์จัด) '!$6:$7</definedName>
    <definedName name="_xlnm.Print_Titles" localSheetId="5">'สรุป(ปร4 โครงสร้าง) '!$6:$7</definedName>
    <definedName name="_xlnm.Print_Titles" localSheetId="8">'สรุป(ปร4 ปรับอากาศ)'!$6:$7</definedName>
    <definedName name="_xlnm.Print_Titles" localSheetId="7">'สรุป(ปร4 ไฟฟ้าและแสงสว่าง)'!$6:$7</definedName>
    <definedName name="_xlnm.Print_Titles" localSheetId="3">'สรุป(ปร4 สถาปัตยกรรม)'!$6:$7</definedName>
    <definedName name="_xlnm.Print_Titles" localSheetId="6">'สรุป(ปร4 สุขาภิบาลและประปา)'!$6:$7</definedName>
  </definedNames>
  <calcPr calcId="145621"/>
</workbook>
</file>

<file path=xl/calcChain.xml><?xml version="1.0" encoding="utf-8"?>
<calcChain xmlns="http://schemas.openxmlformats.org/spreadsheetml/2006/main">
  <c r="A2" i="23" l="1"/>
  <c r="A2" i="19"/>
  <c r="A2" i="22"/>
  <c r="A2" i="21"/>
  <c r="A2" i="24"/>
  <c r="A2" i="20"/>
  <c r="A4" i="15"/>
  <c r="A4" i="13"/>
  <c r="C70" i="20"/>
  <c r="L19" i="19"/>
  <c r="C32" i="21"/>
  <c r="C36" i="21"/>
  <c r="C35" i="21"/>
  <c r="C34" i="21"/>
  <c r="C25" i="21"/>
  <c r="C21" i="21"/>
  <c r="C20" i="21"/>
  <c r="C69" i="20"/>
  <c r="C16" i="20"/>
  <c r="C15" i="13"/>
  <c r="C17" i="13"/>
  <c r="C16" i="13" l="1"/>
  <c r="C14" i="13"/>
  <c r="C14" i="15"/>
  <c r="E14" i="15" s="1"/>
  <c r="E18" i="15" s="1"/>
  <c r="C12" i="10" s="1"/>
  <c r="C13" i="13"/>
  <c r="C18" i="13" l="1"/>
  <c r="E18" i="13" s="1"/>
  <c r="E25" i="13" s="1"/>
  <c r="C11" i="10" s="1"/>
  <c r="C17" i="10" s="1"/>
</calcChain>
</file>

<file path=xl/sharedStrings.xml><?xml version="1.0" encoding="utf-8"?>
<sst xmlns="http://schemas.openxmlformats.org/spreadsheetml/2006/main" count="492" uniqueCount="258">
  <si>
    <t>ลำดับที่</t>
  </si>
  <si>
    <t>รายการ</t>
  </si>
  <si>
    <t>หมายเหตุ</t>
  </si>
  <si>
    <t>จำนวน</t>
  </si>
  <si>
    <t>หน่วย</t>
  </si>
  <si>
    <t>ราคาวัสดุสิ่งของ</t>
  </si>
  <si>
    <t>ค่าแรงงาน</t>
  </si>
  <si>
    <t>ค่าวัสดุและแรงงาน</t>
  </si>
  <si>
    <t>ราคาต่อหน่วย</t>
  </si>
  <si>
    <t>จำนวนเงิน</t>
  </si>
  <si>
    <t xml:space="preserve">แบบเลขที่  </t>
  </si>
  <si>
    <t>ค่าวัสดุและค่าแรงงาน</t>
  </si>
  <si>
    <t>ค่าก่อสร้างทั้งหมด</t>
  </si>
  <si>
    <t>รวมเป็นเงิน (บาท)</t>
  </si>
  <si>
    <t>เงื่อนไข</t>
  </si>
  <si>
    <t>ภาษีมูลค่าเพิ่ม              7     %</t>
  </si>
  <si>
    <t>สรุป</t>
  </si>
  <si>
    <t>ตัวอักษร</t>
  </si>
  <si>
    <t>บาท/ตร.ม.</t>
  </si>
  <si>
    <t>FACTOR  F</t>
  </si>
  <si>
    <t>ส่วนที่ 1 ค่างานต้นทุน</t>
  </si>
  <si>
    <t>รวมงานส่วนที่ 1</t>
  </si>
  <si>
    <t>รวมค่าก่อสร้างทั้งสิ้น</t>
  </si>
  <si>
    <t xml:space="preserve">รวมค่าก่อสร้างทั้งโครงการ </t>
  </si>
  <si>
    <t xml:space="preserve">  แบบ  ปร.4</t>
  </si>
  <si>
    <t>แบบ ปร.4   ที่แนบ</t>
  </si>
  <si>
    <t>เงินล่วงหน้าจ่าย             0   %</t>
  </si>
  <si>
    <t>เงินประกันผลงานหัก     0    %</t>
  </si>
  <si>
    <t>เงินล่วงหน้าจ่าย 0%</t>
  </si>
  <si>
    <t>แบบ ปร.4  และ ปร.5      ที่แนบ</t>
  </si>
  <si>
    <t>.....................................</t>
  </si>
  <si>
    <t xml:space="preserve">      ขนาดหรือเนื้อที่อาคาร   จำนวน ……………… ตร.ม.         เฉลี่ย</t>
  </si>
  <si>
    <r>
      <t xml:space="preserve">                                             สรุปราคางานก่อสร้างอาคาร                            </t>
    </r>
    <r>
      <rPr>
        <sz val="14"/>
        <rFont val="TH SarabunPSK"/>
        <family val="2"/>
      </rPr>
      <t>แบบ ปร. 6</t>
    </r>
  </si>
  <si>
    <r>
      <t xml:space="preserve">สรุปค่าก่อสร้าง                                          </t>
    </r>
    <r>
      <rPr>
        <sz val="14"/>
        <rFont val="TH SarabunPSK"/>
        <family val="2"/>
      </rPr>
      <t xml:space="preserve">   แบบ ปร. 5 (ก)</t>
    </r>
  </si>
  <si>
    <t>ส่วนที่ 2 ครุภัณฑ์จัดซื้อหรือสั่งซื้อ</t>
  </si>
  <si>
    <t>รวมภาษีมูลค่า</t>
  </si>
  <si>
    <t>ค่างาน</t>
  </si>
  <si>
    <t>ภาษี</t>
  </si>
  <si>
    <t>มูลค่าเพิ่ม  7%</t>
  </si>
  <si>
    <r>
      <t xml:space="preserve">กลุ่มงาน/งาน    </t>
    </r>
    <r>
      <rPr>
        <sz val="15"/>
        <rFont val="TH SarabunPSK"/>
        <family val="2"/>
      </rPr>
      <t>ส่วนที่ 2  ครุภัณฑ์จัดซื้อหรือสั่งซื้อ</t>
    </r>
  </si>
  <si>
    <t>รวมค่าก่อสร้าง</t>
  </si>
  <si>
    <r>
      <t xml:space="preserve">                                             สรุปค่าครุภัณฑ์จัดซื้อ                                         </t>
    </r>
    <r>
      <rPr>
        <sz val="14"/>
        <rFont val="TH SarabunPSK"/>
        <family val="2"/>
      </rPr>
      <t>แบบ ปร. 5 (ข)</t>
    </r>
  </si>
  <si>
    <t>เพิ่ม 7% แล้ว</t>
  </si>
  <si>
    <t>รวมภาษีมูลค่าเพิ่ม 7% แล้ว</t>
  </si>
  <si>
    <t>ราคาประมาณการ</t>
  </si>
  <si>
    <r>
      <t>จำนวน</t>
    </r>
    <r>
      <rPr>
        <sz val="14"/>
        <rFont val="TH SarabunPSK"/>
        <family val="2"/>
      </rPr>
      <t>.................</t>
    </r>
    <r>
      <rPr>
        <b/>
        <sz val="14"/>
        <rFont val="TH SarabunPSK"/>
        <family val="2"/>
      </rPr>
      <t>หน้า</t>
    </r>
  </si>
  <si>
    <t>กลุ่มงาน/งาน :  กลุ่มงานที่ 1   งานสถาปัตยกรรม</t>
  </si>
  <si>
    <t xml:space="preserve">แบบเลขที่   </t>
  </si>
  <si>
    <r>
      <t>จำนวน</t>
    </r>
    <r>
      <rPr>
        <sz val="14"/>
        <rFont val="TH SarabunPSK"/>
        <family val="2"/>
      </rPr>
      <t>.................หน้า</t>
    </r>
  </si>
  <si>
    <t xml:space="preserve">หน่วยงานเจ้าของโครงการ/งานก่อสร้าง  :   </t>
  </si>
  <si>
    <t>ชุด</t>
  </si>
  <si>
    <t>ตร.ม.</t>
  </si>
  <si>
    <t>งานครุภัณฑ์จัดซื้อ</t>
  </si>
  <si>
    <t>รวมครุภัณฑ์จัดซื้อ</t>
  </si>
  <si>
    <t>ครุภัณฑ์จัดซื้อ</t>
  </si>
  <si>
    <t>งานรื้อถอน</t>
  </si>
  <si>
    <t>งาน</t>
  </si>
  <si>
    <t>รวมงานรื้อถอน</t>
  </si>
  <si>
    <t>งานปรับปรุง</t>
  </si>
  <si>
    <t>งานเบ็ดเตล็ด</t>
  </si>
  <si>
    <t>เมตร</t>
  </si>
  <si>
    <t>งานพื้น</t>
  </si>
  <si>
    <t>งานผนัง</t>
  </si>
  <si>
    <t>งานประตู-หน้าต่าง</t>
  </si>
  <si>
    <t>งานทาสี</t>
  </si>
  <si>
    <t xml:space="preserve"> - ทาสีฝ้าเพดาน</t>
  </si>
  <si>
    <t>รวมงานไฟฟ้า</t>
  </si>
  <si>
    <t>รวมงานพื้น</t>
  </si>
  <si>
    <t>รวมงานฝ้าเพดาน</t>
  </si>
  <si>
    <t>รวมงานประตู-หน้าต่าง</t>
  </si>
  <si>
    <t>รวมงานทาสี</t>
  </si>
  <si>
    <t>รวมงานเบ็ดเตล็ด</t>
  </si>
  <si>
    <t xml:space="preserve"> - งานทำความสะอาด และเก็บความเรียบร้อยของงาน ให้แล้วเสร็จสมบูรณ์</t>
  </si>
  <si>
    <t xml:space="preserve"> - เบ็ดเตล็ด</t>
  </si>
  <si>
    <t>สถานที่ก่อสร้าง :    กรมสอบสวนคดีพิเศษ</t>
  </si>
  <si>
    <r>
      <t>สถานที่ก่อสร้าง :</t>
    </r>
    <r>
      <rPr>
        <sz val="14"/>
        <rFont val="TH SarabunPSK"/>
        <family val="2"/>
      </rPr>
      <t xml:space="preserve">   กรมสอบสวนคดีพิเศษ</t>
    </r>
  </si>
  <si>
    <r>
      <t xml:space="preserve">แบบเลขที่ </t>
    </r>
    <r>
      <rPr>
        <sz val="14"/>
        <rFont val="TH SarabunPSK"/>
        <family val="2"/>
      </rPr>
      <t xml:space="preserve"> </t>
    </r>
  </si>
  <si>
    <t>พ.ศ. 2561</t>
  </si>
  <si>
    <t>สถานที่ก่อสร้าง :  อาคารกรมสอบสวนคดีพิเศษ</t>
  </si>
  <si>
    <t xml:space="preserve"> - รื้อราวกันตก ค.ส.ล. ทางเดินริมระเบียง ชั้น G</t>
  </si>
  <si>
    <t xml:space="preserve"> - ชุดประตู D1 พร้อมอุปกรณ์</t>
  </si>
  <si>
    <t xml:space="preserve"> - ชุดประตู D2 พร้อมอุปกรณ์</t>
  </si>
  <si>
    <t xml:space="preserve"> - ชุดหน้าต่าง W1 พร้อมอุปกรณ์</t>
  </si>
  <si>
    <t xml:space="preserve"> - ชุดหน้าต่าง W2 พร้อมอุปกรณ์</t>
  </si>
  <si>
    <t xml:space="preserve"> - ชุดหน้าต่าง W3 พร้อมอุปกรณ์</t>
  </si>
  <si>
    <t xml:space="preserve"> - ชุดหน้าต่าง W4 พร้อมอุปกรณ์</t>
  </si>
  <si>
    <t xml:space="preserve"> - ชุดหน้าต่าง W5 พร้อมอุปกรณ์</t>
  </si>
  <si>
    <t xml:space="preserve"> - ชุดหน้าต่าง W6 พร้อมอุปกรณ์</t>
  </si>
  <si>
    <t xml:space="preserve"> - ชุดหน้าต่าง W7 พร้อมอุปกรณ์</t>
  </si>
  <si>
    <t>โซฟา ขนาด 3 ที่นั่ง</t>
  </si>
  <si>
    <t>อาร์มแชร์</t>
  </si>
  <si>
    <t>ตัว</t>
  </si>
  <si>
    <t>โต๊ะกลาง</t>
  </si>
  <si>
    <t xml:space="preserve"> - งานติดตั้งสติ๊กเกอร์สีขาวทึบแสง หนาอย่างดี</t>
  </si>
  <si>
    <t>งานหลังคา</t>
  </si>
  <si>
    <t>รวมงานหลังคา</t>
  </si>
  <si>
    <t>งานสถาปัตยกรรม</t>
  </si>
  <si>
    <t xml:space="preserve"> - แผ่นมุงหลังคา แอสฟัลท์ SHINGLE ROOF สีเทาดำ พร้อมวัสดุอุปกรณ์</t>
  </si>
  <si>
    <t xml:space="preserve"> - ฉนวนกันความร้อน ชนิด ROCKWOOL stone wool insulation</t>
  </si>
  <si>
    <t xml:space="preserve">   ความหนาแน่นที่ 40 กก./ลบ.ม. ชนิดม้วน</t>
  </si>
  <si>
    <t xml:space="preserve"> - ปูพื้นหินแกรนิตสีดำอินเดีย สำหรับพื้นบันได ขนาด 25x120 ซม./ขั้น</t>
  </si>
  <si>
    <t>รวมงานสถาปัตยกรรม</t>
  </si>
  <si>
    <t>งานโครงสร้าง</t>
  </si>
  <si>
    <t>งานระบบไฟฟ้าและแสงสว่าง</t>
  </si>
  <si>
    <t>งานระบบสุขาภิบาลและประปา</t>
  </si>
  <si>
    <t>งานระบบปรับอากาศ</t>
  </si>
  <si>
    <t>งานคอนกรีต</t>
  </si>
  <si>
    <t>งานเหล็ก</t>
  </si>
  <si>
    <t xml:space="preserve"> - OUTDOOR UNIT 30HP, C/O (295,600 Btu/h) , C/O   12,007 CFM.</t>
  </si>
  <si>
    <t xml:space="preserve"> - 360 Cassette 11.4kW, Round (38,900 Btu/h) 900 CFM.</t>
  </si>
  <si>
    <t xml:space="preserve"> - 360 Cassette 13.05kW, Round (44,500 Btu/h) 1041 CFM.</t>
  </si>
  <si>
    <t xml:space="preserve"> - Mini 4 Way Cassette 4.5kW. (15700 Btu/h) 406 CFM.</t>
  </si>
  <si>
    <t xml:space="preserve"> - Mini 4 Way Cassette 5.7kW. (19500 Btu/h) 459 CFM.</t>
  </si>
  <si>
    <t>LOT</t>
  </si>
  <si>
    <t>SET</t>
  </si>
  <si>
    <t xml:space="preserve"> - Refnet Joint for 70.3-98.4kW.</t>
  </si>
  <si>
    <t xml:space="preserve"> - Refnet Joint for 15.0-40.0kW.</t>
  </si>
  <si>
    <t xml:space="preserve"> - Refnet Joint for 45.0-70.3kW.</t>
  </si>
  <si>
    <t xml:space="preserve"> - Refnet Joint for 40.0-45.0kW.</t>
  </si>
  <si>
    <t xml:space="preserve"> - Round Panel, 360 Cassette,White</t>
  </si>
  <si>
    <t xml:space="preserve"> - Panel Mini 4Way (620mm.)</t>
  </si>
  <si>
    <t xml:space="preserve"> - งานติดตั้งราวสแตนเลส dia.2" เกรด304 ผิว Hair Line</t>
  </si>
  <si>
    <t>งานสุขภัณฑ์ห้องน้ำ</t>
  </si>
  <si>
    <t xml:space="preserve"> - ทาสีผนังภายในชนิด สีตกแต่งพิเศษ</t>
  </si>
  <si>
    <t xml:space="preserve"> - สุขภัณฑ์แบบนั่งราบ ชนิด Flush tank พร้อมอุปกรณ์ ครบชุด</t>
  </si>
  <si>
    <t xml:space="preserve"> - STOP VALVE</t>
  </si>
  <si>
    <t xml:space="preserve"> - ฝักบัวสายอ่อน พร้อมก๊อกน้ำและอุปกรณ์</t>
  </si>
  <si>
    <t xml:space="preserve"> - สายฉัดชำระ ชนิดโลหะชุบโครมเมี่ยม พร้อมอุปกรณ์สต๊อปวาล์ว</t>
  </si>
  <si>
    <t xml:space="preserve"> - ที่ใส่กระดาษชำระสำหรับห้องน้ำสำเร็จรูป</t>
  </si>
  <si>
    <t xml:space="preserve"> - ราวแขวนผ้า</t>
  </si>
  <si>
    <t xml:space="preserve"> - เคาน์เตอร์อ่างล้างหน้า ค.ส.ล. กว้าง 0.60ม. พร้อมTOP แกรนิตดำอินเดีย </t>
  </si>
  <si>
    <t xml:space="preserve">   ลบมุม พร้อมสเกิร์ตบ่าผนัง สูง 0.10ม.</t>
  </si>
  <si>
    <t xml:space="preserve"> - ที่ใส่สบู่เหลว</t>
  </si>
  <si>
    <t xml:space="preserve"> - กระจกเงา หนา 6 มม. พร้อม</t>
  </si>
  <si>
    <t xml:space="preserve"> - แผงอลูมิเนียมบังตา พร้อมโครงเคร่าเหล็กมาตรฐานผู้ผลิต</t>
  </si>
  <si>
    <t xml:space="preserve"> - รื้อถอนแผงกันแดด โลหะ</t>
  </si>
  <si>
    <t xml:space="preserve"> - อ่างล้างหน้าแบบวางบนเคาน์เตอร์ พร้อมก๊อกน้ำและอุปกรณ์ ครบชุด</t>
  </si>
  <si>
    <t xml:space="preserve"> - ถังขยะสแตนเลสแบบเหลี่ยม</t>
  </si>
  <si>
    <t>ใบ</t>
  </si>
  <si>
    <t>งานบันได</t>
  </si>
  <si>
    <t xml:space="preserve"> - ราวจับบันได และราวกันตก มือจับไม้กลึงกลม สำเร็จรูปจากโรงงาน</t>
  </si>
  <si>
    <t>รวมงานบันได</t>
  </si>
  <si>
    <t>รวมงานสุขภัณฑ์ห้องน้ำ</t>
  </si>
  <si>
    <t xml:space="preserve"> - ท่อ EMT ขนาด dia.1/2"</t>
  </si>
  <si>
    <t xml:space="preserve"> - ท่อ EMT ขนาด dia.3/4"</t>
  </si>
  <si>
    <t>3.1.2 EMT CONDUIT</t>
  </si>
  <si>
    <t>3.1.3 สายไฟฟ้า</t>
  </si>
  <si>
    <t>3.1.1 สวิตซ์และเต้ารับไฟฟ้า</t>
  </si>
  <si>
    <t>โคมไฟฟ้าแสงสว่างและอุปกรณ์</t>
  </si>
  <si>
    <t>รวมงานระบบไฟฟ้ากำลัง</t>
  </si>
  <si>
    <t xml:space="preserve"> - โคมดาวน์ไลต์ แบบลอยตัว สีดำ (เหล็ก+อลูมิเนียม)</t>
  </si>
  <si>
    <t xml:space="preserve"> - โคมไฟกิ่ง สีดำทรงกระบอก(แบบอลูมิเนียม+กระจก) E27x2</t>
  </si>
  <si>
    <t>รวมงานระบบไฟฟ้าแสงสว่างและอุปกรณ์</t>
  </si>
  <si>
    <t xml:space="preserve"> - โคมไฟระย้า สไตล์โมเดิร์น ทรงกลมแบบแฉกรัสมี 70Dx120H. E27x12</t>
  </si>
  <si>
    <t xml:space="preserve"> - โคมไฟระย้า สไตล์โมเดิร์น  900x1600x1000mm. E27x6</t>
  </si>
  <si>
    <t>3.2.1 โคมไฟฟ้าแสงสว่างและอุปกรณ์</t>
  </si>
  <si>
    <t>3.2.2 ท่อและรางเดินสายไฟฟ้า</t>
  </si>
  <si>
    <t xml:space="preserve"> - Flexible conduit ขนาด dia.1/2"</t>
  </si>
  <si>
    <t>งานระบบไฟฟ้ากำลัง (POWER SYSTEM)</t>
  </si>
  <si>
    <t>3.2.3 สายไฟฟ้า</t>
  </si>
  <si>
    <t xml:space="preserve"> - สาย THW. IC 750V 70c ขนาด 2.5 sq.mm.</t>
  </si>
  <si>
    <t xml:space="preserve"> - สาย THW. IC 750V 70c ขนาด 4 sq.mm.</t>
  </si>
  <si>
    <t xml:space="preserve"> - พื้นกระเบื้องแกรนิตโต้ 60x60ซม.</t>
  </si>
  <si>
    <t>4.1 ระบบประปา</t>
  </si>
  <si>
    <t xml:space="preserve"> -  Dia. 1/2 "</t>
  </si>
  <si>
    <t xml:space="preserve"> -  FITTING &amp; ACCESSORIES</t>
  </si>
  <si>
    <t xml:space="preserve"> -  HANGER &amp; SUPPORT</t>
  </si>
  <si>
    <t xml:space="preserve"> - COLD WATER (SDR 6(PN 20))</t>
  </si>
  <si>
    <t>4.1.1 ท่อ PP-R  PIPE (SDR 6(PN 20))</t>
  </si>
  <si>
    <t xml:space="preserve"> -  Dia.    2" </t>
  </si>
  <si>
    <t>รวมงานสุขาภิบาลและประปา</t>
  </si>
  <si>
    <t>4.2 ระบบสุขาภิบาล</t>
  </si>
  <si>
    <t xml:space="preserve"> -  Dia.    4" </t>
  </si>
  <si>
    <t>SOIL ,WASTE &amp; VENT PIPE (PVC. CLASS 8.5)</t>
  </si>
  <si>
    <t xml:space="preserve"> - ถังบำบัดน้ำเสียไฟเบอร์กลาส ขนาด 5000 ลิตร </t>
  </si>
  <si>
    <t>ตู้ล๊อคเกอร์เหล็ก ขนาด 9 ช่อง</t>
  </si>
  <si>
    <t xml:space="preserve"> - โคมไฟ SPOTLIGHT12V.-50W. แบบ TRACK LIGHT สีดำ (3โคม/ชุด)</t>
  </si>
  <si>
    <t>ก.ก.</t>
  </si>
  <si>
    <t xml:space="preserve"> - เสาเหล็ก H-beam 250x250x9x14mm.(434kg./6เมตร)</t>
  </si>
  <si>
    <t xml:space="preserve"> - คานเหล็ก WF-250x175x7x11mm.(297.6kg./6เมตร)</t>
  </si>
  <si>
    <t xml:space="preserve"> - พื้นปูนทราย ปรับระดับ พร้อมขัดมัน</t>
  </si>
  <si>
    <t>ลบ.ม.</t>
  </si>
  <si>
    <t>ต้น</t>
  </si>
  <si>
    <t xml:space="preserve"> - เสาเข็มเจาะ ระบบ DRY PROCESS dia.0.50x21ม.(รนน.70ตัน/ต้น)</t>
  </si>
  <si>
    <t>รวมงานโครงสร้าง</t>
  </si>
  <si>
    <t xml:space="preserve"> - ขุดดินทั่วไป(เครื่องจักรกล)</t>
  </si>
  <si>
    <t xml:space="preserve"> - ทรายหยาบรองพื้น</t>
  </si>
  <si>
    <t xml:space="preserve"> - คอนกรีตหยาบรองพื้น 1:3:5</t>
  </si>
  <si>
    <t xml:space="preserve"> - สวิตซ์2ทาง ขนาด 16A  220V. หน้ากากชนิดพลาสติกแบบติดลอย</t>
  </si>
  <si>
    <t xml:space="preserve"> - สวิตซ์เดี่ยว ขนาด 16A  220V. หน้ากากชนิดพลาสติกแบบติดลอย</t>
  </si>
  <si>
    <t xml:space="preserve"> - เต้ารับไฟฟ้าคู่ ขนาด 16A.220V. หน้ากากชนิดพลาสติกแบบติดลอย</t>
  </si>
  <si>
    <t xml:space="preserve"> - แผ่นพื้นคอนกรีตอัดแรงสำเร็จรูป (PS-550 kg./sq.m.)</t>
  </si>
  <si>
    <t xml:space="preserve"> - PLATE เหล็ก 300x300x12mm.</t>
  </si>
  <si>
    <t>แผ่น</t>
  </si>
  <si>
    <t xml:space="preserve"> - ครีบ PLATE เหล็ก 125x180x12mm.</t>
  </si>
  <si>
    <t xml:space="preserve"> - PLATE เหล็ก หนา 9mm.</t>
  </si>
  <si>
    <t xml:space="preserve"> - ค่าสกัดหัวเสาเข็มเจาะ ขนาด Ø 0.35ม.</t>
  </si>
  <si>
    <t xml:space="preserve"> - พื้นคอนกรีตผสมเสร็จ กำลังอัดที่ 28 วัน 240 กก./ตร.ซม. ทรงลูกบาศก์</t>
  </si>
  <si>
    <t xml:space="preserve"> - ทดสอบการรับน้ำหนักบรรทุกของพื้นดิน BORING TEST</t>
  </si>
  <si>
    <t>จุด</t>
  </si>
  <si>
    <t xml:space="preserve"> - เหล็กเส้น SD.30 ขนาด DB.Ø16mm. (15.80 กก./เส้น)</t>
  </si>
  <si>
    <t xml:space="preserve"> - ลวดผูกเหล็ก เบอร์ 18</t>
  </si>
  <si>
    <t xml:space="preserve"> - คอนกรีตทับหน้า ไม่รวมเหล็กเสริม หนาไม่น้อยกว่า 5 ซม.</t>
  </si>
  <si>
    <t xml:space="preserve"> - คอนกรีตฐานราก (ทรงลูกบาศก์ กำลังอัดประลัย 280 กก./ตร.ซม.) </t>
  </si>
  <si>
    <t xml:space="preserve"> - คอนกรีตตอม่อ (ทรงลูกบาศก์ กำลังอัดประลัย 280 กก./ตร.ซม.) </t>
  </si>
  <si>
    <t xml:space="preserve"> - อะเส 1-WF 150x75x5x7mm.</t>
  </si>
  <si>
    <t xml:space="preserve"> - ดั้ง 1-WF 150x75x5x7mm.</t>
  </si>
  <si>
    <t xml:space="preserve"> - จันทัน 1-C 125x50x20x3.2mm.</t>
  </si>
  <si>
    <t xml:space="preserve"> -  ปั้มน้ำอัตโนมัติ 150W.</t>
  </si>
  <si>
    <t xml:space="preserve"> - ท่อ EMT ขนาด dia.2 1/2"</t>
  </si>
  <si>
    <t xml:space="preserve"> - แปสำเร็จรูป หนาไม่น้อยกว่า 0.55mm. @0.40m.</t>
  </si>
  <si>
    <t>ดอกเบี้ยเงินกู้                6    %</t>
  </si>
  <si>
    <t xml:space="preserve"> - พื้นกระเบื้องยางแบบถักทอ WOVEN VINLY หนาไม่น้อยกว่า 2.75มม.</t>
  </si>
  <si>
    <t xml:space="preserve"> - ป RB.Ø6mm.</t>
  </si>
  <si>
    <t xml:space="preserve"> - เหล็กเส้น SR.24 ขนาด RB.Ø6mm. (2.22 กก./เส้น)</t>
  </si>
  <si>
    <t xml:space="preserve"> - เหล็กเส้น SR.24 ขนาด RB.Ø9mm. (4.99กก./เส้น)</t>
  </si>
  <si>
    <t xml:space="preserve"> - เสาเข็มเจาะ ระบบ DRY PROCESS dia.0.35x21ม.(รนน.30ตัน/ต้น)</t>
  </si>
  <si>
    <t xml:space="preserve"> - ค่าสกัดหัวเสาเข็มเจาะ ขนาด Ø 0.50ม.</t>
  </si>
  <si>
    <t xml:space="preserve"> - ทรายถมปรับระดับ</t>
  </si>
  <si>
    <t xml:space="preserve"> - น้ำยากันซึม</t>
  </si>
  <si>
    <t>ลิตร</t>
  </si>
  <si>
    <t xml:space="preserve"> - โคมฟลูออเรสเซนต์ (กล่องเหล็ก+พลาสติก) หลอด LED 1x18W.</t>
  </si>
  <si>
    <t xml:space="preserve"> - ทาสีรองพื้นและสีน้ำมัน</t>
  </si>
  <si>
    <t xml:space="preserve">   ขนาด 1.60x3.10x1.75ม. ระบบไร้อากาศ</t>
  </si>
  <si>
    <t xml:space="preserve"> - ตะแกรงเหล็ก Wire mesh  Ø5mm.@0.20m.</t>
  </si>
  <si>
    <t>เบอร์ 3 ผนังก่ออิฐมวลเบาเต็มแผ่น กรุแผ่นอะคูสติกลดเสียงสะท้อน</t>
  </si>
  <si>
    <t>เบอร์ 2 ผนังก่ออิฐมวลเบากรุกระเบื้องแกรนิตโต้ 0.60x0.60ม.</t>
  </si>
  <si>
    <t>เบอร์ 1 ผนังก่ออิฐมวลเบาฉาบปูนเรียบ ทาสี</t>
  </si>
  <si>
    <t xml:space="preserve"> - ถังเก็บน้ำไฟเบอร์กลาส วางบนดิน ขนาดความจุ 2,000 ลิตร พร้อมอุปกรณ์</t>
  </si>
  <si>
    <t xml:space="preserve"> - Installation cost</t>
  </si>
  <si>
    <t>รวมงานระบบปรับอากาศ</t>
  </si>
  <si>
    <t xml:space="preserve"> - New Wired Remote Controller</t>
  </si>
  <si>
    <t xml:space="preserve"> - Service Pack on site Indoor&amp;Outdoor Unit 1year</t>
  </si>
  <si>
    <t xml:space="preserve"> - ทาสีผนังภายนอก  มอก.2321-2549</t>
  </si>
  <si>
    <t xml:space="preserve"> - ตู้ LOAD CENTER 3เฟส 4 สาย 250A. 24 ช่อง</t>
  </si>
  <si>
    <t>3.1.4 ตู้ควบคุมกระแสไฟฟ้า</t>
  </si>
  <si>
    <t xml:space="preserve"> - สายกลมแกนเดี่ยว THW IC 750V. 70c. ขนาด 1x2.5 Sq.mm.</t>
  </si>
  <si>
    <t xml:space="preserve"> - สายกลมแกนเดี่ยว THW IC 750V. 70c. ขนาด 1x1.5 Sq.mm.</t>
  </si>
  <si>
    <t xml:space="preserve"> - สายกลมแกนเดี่ยว THW IC 750V. 70c. ขนาด 1x4 Sq.mm.</t>
  </si>
  <si>
    <t xml:space="preserve"> - สายแบนแกนคู่ VAF 2x4 sq.mm. 10(30A) 750V.</t>
  </si>
  <si>
    <t xml:space="preserve"> - สายแบนแกนคู่ VAF 2x2.5 sq.mm. 10(30A) 750V.</t>
  </si>
  <si>
    <t xml:space="preserve"> - โถปัสสาวะชาย พร้อมก๊อกน้ำแบบฟลัชวาล์ว</t>
  </si>
  <si>
    <t xml:space="preserve"> - SAFTY BREAKER ขนาด 20A.</t>
  </si>
  <si>
    <t>ชื่อโครงการ/งานก่อสร้าง   :      ก่อสร้างห้องเสริมสร้างและทดสอบสมรรถภาพทางร่างกายกรมสอบสวนคดีพิเศษ</t>
  </si>
  <si>
    <t>รวมรายการ 1 - 4</t>
  </si>
  <si>
    <t xml:space="preserve">                    </t>
  </si>
  <si>
    <t xml:space="preserve">เมื่อวันที่   </t>
  </si>
  <si>
    <t xml:space="preserve">                                   </t>
  </si>
  <si>
    <t xml:space="preserve">                                                                                              </t>
  </si>
  <si>
    <r>
      <t>หน่วยงานเจ้าของโครงการ/งานก่อสร้า</t>
    </r>
    <r>
      <rPr>
        <sz val="14"/>
        <rFont val="TH SarabunPSK"/>
        <family val="2"/>
      </rPr>
      <t xml:space="preserve">ง   </t>
    </r>
  </si>
  <si>
    <r>
      <t xml:space="preserve">คำนวณราคา  เมื่อวันที่ 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   เดือน     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พ.ศ. </t>
    </r>
    <r>
      <rPr>
        <sz val="14"/>
        <rFont val="TH SarabunPSK"/>
        <family val="2"/>
      </rPr>
      <t xml:space="preserve">      </t>
    </r>
    <r>
      <rPr>
        <b/>
        <sz val="14"/>
        <rFont val="TH SarabunPSK"/>
        <family val="2"/>
      </rPr>
      <t>2561</t>
    </r>
  </si>
  <si>
    <t xml:space="preserve">เดือน </t>
  </si>
  <si>
    <t xml:space="preserve"> เดือน</t>
  </si>
  <si>
    <t xml:space="preserve">เดือน  </t>
  </si>
  <si>
    <t xml:space="preserve"> เดือน </t>
  </si>
  <si>
    <r>
      <t xml:space="preserve">คำนวณประมาณราคา  เมื่อวันที่     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   เดือน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>พ.ศ.      2561</t>
    </r>
  </si>
  <si>
    <r>
      <t>หน่วยงานเจ้าของโครงการ/งานก่อสร้า</t>
    </r>
    <r>
      <rPr>
        <sz val="14"/>
        <rFont val="TH SarabunPSK"/>
        <family val="2"/>
      </rPr>
      <t xml:space="preserve">ง  </t>
    </r>
    <r>
      <rPr>
        <b/>
        <sz val="14"/>
        <rFont val="TH SarabunPSK"/>
        <family val="2"/>
      </rPr>
      <t/>
    </r>
  </si>
  <si>
    <r>
      <t xml:space="preserve">คำนวณประมาณราคา  เมื่อวันที่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   เดือน         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>พ.ศ.      2561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</si>
</sst>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  <numFmt numFmtId="167" formatCode="#,##0.0_);\(#,##0.0\)"/>
    <numFmt numFmtId="168" formatCode="&quot;\&quot;#,##0;[Red]&quot;\&quot;\-#,##0"/>
    <numFmt numFmtId="169" formatCode="_ * #,##0.00_ ;_ * \-#,##0.00_ ;_ * &quot;-&quot;??_ ;_ @_ "/>
    <numFmt numFmtId="170" formatCode="_ * #,##0_ ;_ * \-#,##0_ ;_ * &quot;-&quot;_ ;_ @_ "/>
    <numFmt numFmtId="171" formatCode="&quot;฿&quot;\t#,##0_);\(&quot;฿&quot;\t#,##0\)"/>
    <numFmt numFmtId="172" formatCode="\t0.00E+00"/>
    <numFmt numFmtId="173" formatCode="\ว\ว\/\ด\ด\/\ป\ป"/>
    <numFmt numFmtId="174" formatCode="0.0&quot;  &quot;"/>
    <numFmt numFmtId="175" formatCode="#,##0\ &quot;F&quot;;[Red]\-#,##0\ &quot;F&quot;"/>
    <numFmt numFmtId="176" formatCode="dd\-mmm\-yy_)"/>
    <numFmt numFmtId="177" formatCode="_(* #,##0.0000_);_(* \(#,##0.0000\);_(* &quot;-&quot;??_);_(@_)"/>
    <numFmt numFmtId="178" formatCode="_(&quot;$&quot;* #,##0.00_);_(&quot;$&quot;* \(#,##0.00\);_(&quot;$&quot;* &quot;-&quot;??_);_(@_)"/>
    <numFmt numFmtId="179" formatCode="_(* #,##0.00_);_(* \(#,##0.00\);_(* \-??_);_(@_)"/>
    <numFmt numFmtId="180" formatCode="_-* #,##0.00_-;\-* #,##0.00_-;_-* \-??_-;_-@_-"/>
    <numFmt numFmtId="181" formatCode="#,##0;\(#,##0\)"/>
    <numFmt numFmtId="182" formatCode="\$#,##0.00;\(\$#,##0.00\)"/>
    <numFmt numFmtId="183" formatCode="\$#,##0;\(\$#,##0\)"/>
  </numFmts>
  <fonts count="102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10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4"/>
      <name val="AngsanaUPC"/>
      <family val="1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4"/>
      <name val="CordiaUPC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????"/>
      <charset val="136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  <font>
      <sz val="14"/>
      <color indexed="8"/>
      <name val="TH SarabunPSK"/>
      <family val="2"/>
    </font>
    <font>
      <sz val="8"/>
      <name val="Cordia New"/>
      <family val="2"/>
    </font>
    <font>
      <b/>
      <sz val="15"/>
      <name val="TH SarabunPSK"/>
      <family val="2"/>
    </font>
    <font>
      <sz val="11"/>
      <color indexed="62"/>
      <name val="Calibri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b/>
      <sz val="14"/>
      <color indexed="8"/>
      <name val="TH SarabunPSK"/>
      <family val="2"/>
    </font>
    <font>
      <b/>
      <i/>
      <sz val="14"/>
      <name val="TH SarabunPSK"/>
      <family val="2"/>
    </font>
    <font>
      <b/>
      <i/>
      <sz val="14"/>
      <color indexed="8"/>
      <name val="TH SarabunPSK"/>
      <family val="2"/>
    </font>
    <font>
      <sz val="12"/>
      <name val="TH SarabunPSK"/>
      <family val="2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2"/>
      <name val="Arial"/>
      <family val="2"/>
      <charset val="222"/>
    </font>
    <font>
      <sz val="16"/>
      <name val="DilleniaUPC"/>
      <family val="1"/>
      <charset val="222"/>
    </font>
    <font>
      <sz val="14"/>
      <name val="SV Rojchana"/>
      <charset val="66"/>
    </font>
    <font>
      <sz val="14"/>
      <color indexed="8"/>
      <name val="CordiaUPC"/>
      <family val="2"/>
    </font>
    <font>
      <sz val="14"/>
      <color indexed="9"/>
      <name val="CordiaUPC"/>
      <family val="2"/>
    </font>
    <font>
      <sz val="10"/>
      <name val="Times New Roman"/>
      <family val="1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5"/>
      <name val="EucrosiaUPC"/>
      <family val="1"/>
    </font>
    <font>
      <sz val="15"/>
      <name val="Cordia New"/>
      <family val="2"/>
    </font>
    <font>
      <sz val="10"/>
      <name val="Browallia New"/>
      <family val="2"/>
    </font>
    <font>
      <b/>
      <sz val="14"/>
      <color indexed="52"/>
      <name val="CordiaUPC"/>
      <family val="2"/>
    </font>
    <font>
      <sz val="14"/>
      <color indexed="10"/>
      <name val="CordiaUPC"/>
      <family val="2"/>
    </font>
    <font>
      <i/>
      <sz val="14"/>
      <color indexed="23"/>
      <name val="CordiaUPC"/>
      <family val="2"/>
    </font>
    <font>
      <sz val="10"/>
      <name val="Arial"/>
      <family val="2"/>
      <charset val="222"/>
    </font>
    <font>
      <b/>
      <sz val="18"/>
      <color indexed="56"/>
      <name val="Cambria"/>
      <family val="2"/>
    </font>
    <font>
      <u/>
      <sz val="14"/>
      <color indexed="12"/>
      <name val="Cordia New"/>
      <family val="2"/>
    </font>
    <font>
      <b/>
      <sz val="14"/>
      <color indexed="9"/>
      <name val="CordiaUPC"/>
      <family val="2"/>
    </font>
    <font>
      <sz val="14"/>
      <color indexed="52"/>
      <name val="CordiaUPC"/>
      <family val="2"/>
    </font>
    <font>
      <sz val="14"/>
      <color indexed="17"/>
      <name val="CordiaUPC"/>
      <family val="2"/>
    </font>
    <font>
      <u/>
      <sz val="14"/>
      <color indexed="36"/>
      <name val="Cordia New"/>
      <family val="2"/>
    </font>
    <font>
      <sz val="14"/>
      <color indexed="62"/>
      <name val="CordiaUPC"/>
      <family val="2"/>
    </font>
    <font>
      <sz val="14"/>
      <color indexed="60"/>
      <name val="CordiaUPC"/>
      <family val="2"/>
    </font>
    <font>
      <b/>
      <sz val="14"/>
      <color indexed="8"/>
      <name val="CordiaUPC"/>
      <family val="2"/>
    </font>
    <font>
      <sz val="14"/>
      <color indexed="20"/>
      <name val="CordiaUPC"/>
      <family val="2"/>
    </font>
    <font>
      <b/>
      <sz val="14"/>
      <color indexed="63"/>
      <name val="CordiaUPC"/>
      <family val="2"/>
    </font>
    <font>
      <b/>
      <sz val="15"/>
      <color indexed="56"/>
      <name val="CordiaUPC"/>
      <family val="2"/>
    </font>
    <font>
      <b/>
      <sz val="13"/>
      <color indexed="56"/>
      <name val="CordiaUPC"/>
      <family val="2"/>
    </font>
    <font>
      <b/>
      <sz val="11"/>
      <color indexed="56"/>
      <name val="CordiaUPC"/>
      <family val="2"/>
    </font>
    <font>
      <sz val="11"/>
      <name val="‚l‚r ‚oƒSƒVƒbƒN"/>
      <family val="1"/>
      <charset val="222"/>
    </font>
    <font>
      <b/>
      <sz val="16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rgb="FFFA7D00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rgb="FF00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IT๙"/>
      <family val="2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345">
    <xf numFmtId="0" fontId="0" fillId="0" borderId="0"/>
    <xf numFmtId="0" fontId="28" fillId="0" borderId="0"/>
    <xf numFmtId="0" fontId="28" fillId="0" borderId="0"/>
    <xf numFmtId="0" fontId="28" fillId="0" borderId="0"/>
    <xf numFmtId="0" fontId="32" fillId="0" borderId="0">
      <alignment vertical="center"/>
    </xf>
    <xf numFmtId="0" fontId="63" fillId="0" borderId="0">
      <alignment vertical="center"/>
    </xf>
    <xf numFmtId="168" fontId="3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28" fillId="0" borderId="0" applyFont="0" applyFill="0" applyBorder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36" fillId="0" borderId="0"/>
    <xf numFmtId="0" fontId="37" fillId="0" borderId="0"/>
    <xf numFmtId="9" fontId="28" fillId="2" borderId="0"/>
    <xf numFmtId="0" fontId="4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12" fillId="7" borderId="0" applyNumberFormat="0" applyBorder="0" applyAlignment="0" applyProtection="0"/>
    <xf numFmtId="0" fontId="12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24" borderId="0" applyNumberFormat="0" applyBorder="0" applyAlignment="0" applyProtection="0"/>
    <xf numFmtId="0" fontId="65" fillId="24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29" borderId="0" applyNumberFormat="0" applyBorder="0" applyAlignment="0" applyProtection="0"/>
    <xf numFmtId="0" fontId="12" fillId="25" borderId="0" applyNumberFormat="0" applyBorder="0" applyAlignment="0" applyProtection="0"/>
    <xf numFmtId="0" fontId="12" fillId="30" borderId="0" applyNumberFormat="0" applyBorder="0" applyAlignment="0" applyProtection="0"/>
    <xf numFmtId="37" fontId="59" fillId="31" borderId="1" applyBorder="0" applyProtection="0">
      <alignment vertical="center"/>
    </xf>
    <xf numFmtId="0" fontId="13" fillId="12" borderId="0" applyNumberFormat="0" applyBorder="0" applyAlignment="0" applyProtection="0"/>
    <xf numFmtId="0" fontId="28" fillId="0" borderId="0" applyFill="0" applyBorder="0" applyAlignment="0"/>
    <xf numFmtId="167" fontId="34" fillId="0" borderId="0" applyFill="0" applyBorder="0" applyAlignment="0"/>
    <xf numFmtId="0" fontId="30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173" fontId="35" fillId="0" borderId="0" applyFill="0" applyBorder="0" applyAlignment="0"/>
    <xf numFmtId="173" fontId="62" fillId="0" borderId="0" applyFill="0" applyBorder="0" applyAlignment="0"/>
    <xf numFmtId="174" fontId="35" fillId="0" borderId="0" applyFill="0" applyBorder="0" applyAlignment="0"/>
    <xf numFmtId="174" fontId="62" fillId="0" borderId="0" applyFill="0" applyBorder="0" applyAlignment="0"/>
    <xf numFmtId="167" fontId="34" fillId="0" borderId="0" applyFill="0" applyBorder="0" applyAlignment="0"/>
    <xf numFmtId="0" fontId="14" fillId="32" borderId="2" applyNumberFormat="0" applyAlignment="0" applyProtection="0"/>
    <xf numFmtId="0" fontId="15" fillId="33" borderId="3" applyNumberFormat="0" applyAlignment="0" applyProtection="0"/>
    <xf numFmtId="173" fontId="35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180" fontId="61" fillId="0" borderId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164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18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61" fillId="0" borderId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61" fillId="0" borderId="0" applyFill="0" applyBorder="0" applyAlignment="0" applyProtection="0"/>
    <xf numFmtId="16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181" fontId="66" fillId="0" borderId="0"/>
    <xf numFmtId="3" fontId="28" fillId="0" borderId="0" applyFont="0" applyFill="0" applyBorder="0" applyAlignment="0" applyProtection="0"/>
    <xf numFmtId="167" fontId="34" fillId="0" borderId="0" applyFont="0" applyFill="0" applyBorder="0" applyAlignment="0" applyProtection="0"/>
    <xf numFmtId="178" fontId="28" fillId="0" borderId="0" applyFont="0" applyFill="0" applyBorder="0" applyAlignment="0" applyProtection="0"/>
    <xf numFmtId="182" fontId="66" fillId="0" borderId="0"/>
    <xf numFmtId="14" fontId="39" fillId="0" borderId="0" applyFill="0" applyBorder="0" applyAlignment="0"/>
    <xf numFmtId="183" fontId="66" fillId="0" borderId="0"/>
    <xf numFmtId="173" fontId="35" fillId="0" borderId="0" applyFill="0" applyBorder="0" applyAlignment="0"/>
    <xf numFmtId="173" fontId="62" fillId="0" borderId="0" applyFill="0" applyBorder="0" applyAlignment="0"/>
    <xf numFmtId="167" fontId="34" fillId="0" borderId="0" applyFill="0" applyBorder="0" applyAlignment="0"/>
    <xf numFmtId="173" fontId="35" fillId="0" borderId="0" applyFill="0" applyBorder="0" applyAlignment="0"/>
    <xf numFmtId="173" fontId="62" fillId="0" borderId="0" applyFill="0" applyBorder="0" applyAlignment="0"/>
    <xf numFmtId="174" fontId="35" fillId="0" borderId="0" applyFill="0" applyBorder="0" applyAlignment="0"/>
    <xf numFmtId="174" fontId="62" fillId="0" borderId="0" applyFill="0" applyBorder="0" applyAlignment="0"/>
    <xf numFmtId="167" fontId="34" fillId="0" borderId="0" applyFill="0" applyBorder="0" applyAlignment="0"/>
    <xf numFmtId="0" fontId="16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17" fillId="7" borderId="0" applyNumberFormat="0" applyBorder="0" applyAlignment="0" applyProtection="0"/>
    <xf numFmtId="38" fontId="40" fillId="34" borderId="0" applyNumberFormat="0" applyBorder="0" applyAlignment="0" applyProtection="0"/>
    <xf numFmtId="37" fontId="67" fillId="35" borderId="4" applyBorder="0">
      <alignment horizontal="left" vertical="center" indent="1"/>
    </xf>
    <xf numFmtId="37" fontId="68" fillId="0" borderId="5">
      <alignment vertical="center"/>
    </xf>
    <xf numFmtId="0" fontId="41" fillId="0" borderId="5" applyNumberFormat="0" applyAlignment="0" applyProtection="0">
      <alignment horizontal="left" vertical="center"/>
    </xf>
    <xf numFmtId="0" fontId="41" fillId="0" borderId="6">
      <alignment horizontal="left" vertical="center"/>
    </xf>
    <xf numFmtId="0" fontId="68" fillId="0" borderId="7" applyNumberFormat="0" applyFill="0">
      <alignment horizontal="centerContinuous" vertical="top"/>
    </xf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2" applyNumberFormat="0" applyAlignment="0" applyProtection="0"/>
    <xf numFmtId="10" fontId="40" fillId="36" borderId="11" applyNumberFormat="0" applyBorder="0" applyAlignment="0" applyProtection="0"/>
    <xf numFmtId="0" fontId="50" fillId="6" borderId="2" applyNumberFormat="0" applyAlignment="0" applyProtection="0"/>
    <xf numFmtId="173" fontId="35" fillId="0" borderId="0" applyFill="0" applyBorder="0" applyAlignment="0"/>
    <xf numFmtId="173" fontId="62" fillId="0" borderId="0" applyFill="0" applyBorder="0" applyAlignment="0"/>
    <xf numFmtId="167" fontId="34" fillId="0" borderId="0" applyFill="0" applyBorder="0" applyAlignment="0"/>
    <xf numFmtId="173" fontId="35" fillId="0" borderId="0" applyFill="0" applyBorder="0" applyAlignment="0"/>
    <xf numFmtId="173" fontId="62" fillId="0" borderId="0" applyFill="0" applyBorder="0" applyAlignment="0"/>
    <xf numFmtId="174" fontId="35" fillId="0" borderId="0" applyFill="0" applyBorder="0" applyAlignment="0"/>
    <xf numFmtId="174" fontId="62" fillId="0" borderId="0" applyFill="0" applyBorder="0" applyAlignment="0"/>
    <xf numFmtId="167" fontId="34" fillId="0" borderId="0" applyFill="0" applyBorder="0" applyAlignment="0"/>
    <xf numFmtId="0" fontId="23" fillId="16" borderId="0" applyNumberFormat="0" applyBorder="0" applyAlignment="0" applyProtection="0"/>
    <xf numFmtId="175" fontId="30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94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28" fillId="0" borderId="0"/>
    <xf numFmtId="0" fontId="60" fillId="0" borderId="0"/>
    <xf numFmtId="0" fontId="28" fillId="0" borderId="0"/>
    <xf numFmtId="0" fontId="2" fillId="0" borderId="0"/>
    <xf numFmtId="0" fontId="29" fillId="0" borderId="0"/>
    <xf numFmtId="0" fontId="60" fillId="0" borderId="0"/>
    <xf numFmtId="0" fontId="93" fillId="0" borderId="0"/>
    <xf numFmtId="0" fontId="10" fillId="0" borderId="0"/>
    <xf numFmtId="0" fontId="28" fillId="0" borderId="0"/>
    <xf numFmtId="0" fontId="60" fillId="0" borderId="0"/>
    <xf numFmtId="0" fontId="28" fillId="0" borderId="0"/>
    <xf numFmtId="0" fontId="31" fillId="0" borderId="0"/>
    <xf numFmtId="0" fontId="31" fillId="0" borderId="0"/>
    <xf numFmtId="0" fontId="9" fillId="0" borderId="0"/>
    <xf numFmtId="0" fontId="58" fillId="0" borderId="0"/>
    <xf numFmtId="0" fontId="10" fillId="0" borderId="0"/>
    <xf numFmtId="0" fontId="2" fillId="0" borderId="0"/>
    <xf numFmtId="0" fontId="10" fillId="0" borderId="0"/>
    <xf numFmtId="0" fontId="93" fillId="0" borderId="0"/>
    <xf numFmtId="0" fontId="2" fillId="0" borderId="0"/>
    <xf numFmtId="0" fontId="71" fillId="0" borderId="0">
      <alignment vertical="center"/>
    </xf>
    <xf numFmtId="0" fontId="10" fillId="5" borderId="12" applyNumberFormat="0" applyFont="0" applyAlignment="0" applyProtection="0"/>
    <xf numFmtId="0" fontId="24" fillId="32" borderId="13" applyNumberFormat="0" applyAlignment="0" applyProtection="0"/>
    <xf numFmtId="0" fontId="42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35" fillId="0" borderId="0" applyFill="0" applyBorder="0" applyAlignment="0"/>
    <xf numFmtId="173" fontId="62" fillId="0" borderId="0" applyFill="0" applyBorder="0" applyAlignment="0"/>
    <xf numFmtId="167" fontId="34" fillId="0" borderId="0" applyFill="0" applyBorder="0" applyAlignment="0"/>
    <xf numFmtId="173" fontId="35" fillId="0" borderId="0" applyFill="0" applyBorder="0" applyAlignment="0"/>
    <xf numFmtId="173" fontId="62" fillId="0" borderId="0" applyFill="0" applyBorder="0" applyAlignment="0"/>
    <xf numFmtId="174" fontId="35" fillId="0" borderId="0" applyFill="0" applyBorder="0" applyAlignment="0"/>
    <xf numFmtId="174" fontId="62" fillId="0" borderId="0" applyFill="0" applyBorder="0" applyAlignment="0"/>
    <xf numFmtId="167" fontId="34" fillId="0" borderId="0" applyFill="0" applyBorder="0" applyAlignment="0"/>
    <xf numFmtId="0" fontId="28" fillId="0" borderId="0"/>
    <xf numFmtId="49" fontId="39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17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2" fillId="37" borderId="2" applyNumberFormat="0" applyAlignment="0" applyProtection="0"/>
    <xf numFmtId="0" fontId="72" fillId="37" borderId="2" applyNumberFormat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75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38" borderId="3" applyNumberFormat="0" applyAlignment="0" applyProtection="0"/>
    <xf numFmtId="0" fontId="78" fillId="38" borderId="3" applyNumberFormat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9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93" fillId="0" borderId="0"/>
    <xf numFmtId="0" fontId="4" fillId="0" borderId="0"/>
    <xf numFmtId="0" fontId="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82" fillId="15" borderId="2" applyNumberFormat="0" applyAlignment="0" applyProtection="0"/>
    <xf numFmtId="0" fontId="82" fillId="15" borderId="2" applyNumberFormat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10" borderId="0" applyNumberFormat="0" applyBorder="0" applyAlignment="0" applyProtection="0"/>
    <xf numFmtId="0" fontId="85" fillId="10" borderId="0" applyNumberFormat="0" applyBorder="0" applyAlignment="0" applyProtection="0"/>
    <xf numFmtId="0" fontId="28" fillId="0" borderId="0"/>
    <xf numFmtId="0" fontId="65" fillId="40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24" borderId="0" applyNumberFormat="0" applyBorder="0" applyAlignment="0" applyProtection="0"/>
    <xf numFmtId="0" fontId="65" fillId="24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86" fillId="37" borderId="13" applyNumberFormat="0" applyAlignment="0" applyProtection="0"/>
    <xf numFmtId="0" fontId="86" fillId="37" borderId="13" applyNumberFormat="0" applyAlignment="0" applyProtection="0"/>
    <xf numFmtId="0" fontId="2" fillId="44" borderId="12" applyNumberFormat="0" applyAlignment="0" applyProtection="0"/>
    <xf numFmtId="0" fontId="2" fillId="44" borderId="12" applyNumberFormat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5" fillId="0" borderId="55" applyNumberFormat="0" applyFill="0" applyAlignment="0" applyProtection="0"/>
  </cellStyleXfs>
  <cellXfs count="315">
    <xf numFmtId="0" fontId="0" fillId="0" borderId="0" xfId="0"/>
    <xf numFmtId="43" fontId="43" fillId="0" borderId="6" xfId="247" applyFont="1" applyBorder="1" applyAlignment="1">
      <alignment horizontal="right"/>
    </xf>
    <xf numFmtId="165" fontId="43" fillId="0" borderId="6" xfId="247" applyNumberFormat="1" applyFont="1" applyBorder="1"/>
    <xf numFmtId="43" fontId="43" fillId="0" borderId="6" xfId="247" applyFont="1" applyBorder="1"/>
    <xf numFmtId="43" fontId="43" fillId="0" borderId="6" xfId="247" applyNumberFormat="1" applyFont="1" applyBorder="1"/>
    <xf numFmtId="0" fontId="43" fillId="0" borderId="6" xfId="0" applyFont="1" applyBorder="1"/>
    <xf numFmtId="43" fontId="43" fillId="0" borderId="20" xfId="247" applyFont="1" applyBorder="1"/>
    <xf numFmtId="0" fontId="43" fillId="0" borderId="20" xfId="0" applyFont="1" applyBorder="1"/>
    <xf numFmtId="0" fontId="44" fillId="0" borderId="20" xfId="0" applyFont="1" applyBorder="1"/>
    <xf numFmtId="0" fontId="44" fillId="0" borderId="20" xfId="299" applyFont="1" applyBorder="1" applyAlignment="1">
      <alignment horizontal="center"/>
    </xf>
    <xf numFmtId="0" fontId="44" fillId="0" borderId="6" xfId="0" applyFont="1" applyBorder="1"/>
    <xf numFmtId="0" fontId="44" fillId="0" borderId="6" xfId="299" applyFont="1" applyBorder="1" applyAlignment="1">
      <alignment horizontal="left" indent="2"/>
    </xf>
    <xf numFmtId="165" fontId="44" fillId="0" borderId="6" xfId="247" applyNumberFormat="1" applyFont="1" applyBorder="1" applyAlignment="1">
      <alignment shrinkToFit="1"/>
    </xf>
    <xf numFmtId="0" fontId="44" fillId="0" borderId="6" xfId="0" applyFont="1" applyBorder="1" applyAlignment="1">
      <alignment vertical="center"/>
    </xf>
    <xf numFmtId="43" fontId="43" fillId="0" borderId="6" xfId="247" applyNumberFormat="1" applyFont="1" applyBorder="1" applyAlignment="1">
      <alignment vertical="center"/>
    </xf>
    <xf numFmtId="0" fontId="43" fillId="0" borderId="0" xfId="303" applyFont="1"/>
    <xf numFmtId="0" fontId="49" fillId="0" borderId="6" xfId="306" applyFont="1" applyBorder="1" applyAlignment="1">
      <alignment horizontal="center"/>
    </xf>
    <xf numFmtId="0" fontId="43" fillId="0" borderId="0" xfId="306" applyFont="1"/>
    <xf numFmtId="0" fontId="43" fillId="0" borderId="6" xfId="303" applyFont="1" applyBorder="1"/>
    <xf numFmtId="0" fontId="44" fillId="0" borderId="6" xfId="303" applyFont="1" applyBorder="1" applyAlignment="1"/>
    <xf numFmtId="0" fontId="43" fillId="0" borderId="6" xfId="303" applyFont="1" applyBorder="1" applyAlignment="1"/>
    <xf numFmtId="0" fontId="44" fillId="0" borderId="6" xfId="303" applyFont="1" applyBorder="1"/>
    <xf numFmtId="0" fontId="43" fillId="0" borderId="0" xfId="303" applyFont="1" applyBorder="1"/>
    <xf numFmtId="0" fontId="44" fillId="0" borderId="21" xfId="303" applyFont="1" applyBorder="1"/>
    <xf numFmtId="0" fontId="43" fillId="0" borderId="21" xfId="303" applyFont="1" applyBorder="1"/>
    <xf numFmtId="0" fontId="44" fillId="0" borderId="22" xfId="303" applyFont="1" applyBorder="1" applyAlignment="1">
      <alignment horizontal="center"/>
    </xf>
    <xf numFmtId="0" fontId="44" fillId="0" borderId="23" xfId="303" applyFont="1" applyBorder="1" applyAlignment="1">
      <alignment horizontal="center"/>
    </xf>
    <xf numFmtId="0" fontId="44" fillId="0" borderId="11" xfId="303" applyFont="1" applyBorder="1" applyAlignment="1">
      <alignment horizontal="center"/>
    </xf>
    <xf numFmtId="0" fontId="45" fillId="0" borderId="11" xfId="303" applyFont="1" applyBorder="1"/>
    <xf numFmtId="43" fontId="43" fillId="0" borderId="11" xfId="270" applyFont="1" applyBorder="1" applyAlignment="1">
      <alignment shrinkToFit="1"/>
    </xf>
    <xf numFmtId="164" fontId="43" fillId="0" borderId="11" xfId="271" quotePrefix="1" applyFont="1" applyBorder="1" applyAlignment="1">
      <alignment horizontal="center"/>
    </xf>
    <xf numFmtId="43" fontId="43" fillId="0" borderId="11" xfId="270" applyNumberFormat="1" applyFont="1" applyBorder="1"/>
    <xf numFmtId="0" fontId="43" fillId="0" borderId="11" xfId="303" applyFont="1" applyBorder="1"/>
    <xf numFmtId="0" fontId="43" fillId="0" borderId="11" xfId="303" applyFont="1" applyBorder="1" applyAlignment="1">
      <alignment horizontal="center"/>
    </xf>
    <xf numFmtId="43" fontId="44" fillId="0" borderId="11" xfId="270" applyFont="1" applyBorder="1" applyAlignment="1">
      <alignment shrinkToFit="1"/>
    </xf>
    <xf numFmtId="164" fontId="44" fillId="0" borderId="11" xfId="271" quotePrefix="1" applyFont="1" applyBorder="1" applyAlignment="1">
      <alignment horizontal="center"/>
    </xf>
    <xf numFmtId="43" fontId="44" fillId="0" borderId="11" xfId="270" applyNumberFormat="1" applyFont="1" applyBorder="1"/>
    <xf numFmtId="0" fontId="44" fillId="0" borderId="11" xfId="303" applyFont="1" applyBorder="1"/>
    <xf numFmtId="0" fontId="44" fillId="0" borderId="0" xfId="303" applyFont="1"/>
    <xf numFmtId="43" fontId="43" fillId="0" borderId="11" xfId="270" applyFont="1" applyBorder="1" applyAlignment="1">
      <alignment horizontal="center"/>
    </xf>
    <xf numFmtId="166" fontId="43" fillId="0" borderId="11" xfId="270" applyNumberFormat="1" applyFont="1" applyBorder="1" applyAlignment="1">
      <alignment horizontal="center"/>
    </xf>
    <xf numFmtId="9" fontId="43" fillId="0" borderId="11" xfId="303" applyNumberFormat="1" applyFont="1" applyBorder="1" applyAlignment="1">
      <alignment horizontal="center"/>
    </xf>
    <xf numFmtId="0" fontId="43" fillId="0" borderId="11" xfId="303" applyFont="1" applyBorder="1" applyAlignment="1">
      <alignment horizontal="left"/>
    </xf>
    <xf numFmtId="43" fontId="43" fillId="0" borderId="11" xfId="303" applyNumberFormat="1" applyFont="1" applyBorder="1"/>
    <xf numFmtId="0" fontId="43" fillId="0" borderId="11" xfId="303" applyFont="1" applyBorder="1" applyAlignment="1">
      <alignment horizontal="center" shrinkToFit="1"/>
    </xf>
    <xf numFmtId="43" fontId="44" fillId="0" borderId="11" xfId="270" applyFont="1" applyBorder="1" applyAlignment="1">
      <alignment horizontal="center"/>
    </xf>
    <xf numFmtId="0" fontId="43" fillId="0" borderId="24" xfId="303" applyFont="1" applyBorder="1" applyAlignment="1">
      <alignment horizontal="center"/>
    </xf>
    <xf numFmtId="43" fontId="44" fillId="0" borderId="0" xfId="270" applyFont="1" applyBorder="1"/>
    <xf numFmtId="0" fontId="44" fillId="0" borderId="0" xfId="301" applyFont="1"/>
    <xf numFmtId="0" fontId="43" fillId="0" borderId="0" xfId="301" applyFont="1"/>
    <xf numFmtId="0" fontId="43" fillId="0" borderId="0" xfId="301" applyFont="1" applyBorder="1"/>
    <xf numFmtId="0" fontId="44" fillId="0" borderId="0" xfId="301" applyFont="1" applyBorder="1"/>
    <xf numFmtId="0" fontId="43" fillId="0" borderId="0" xfId="304" applyFont="1"/>
    <xf numFmtId="0" fontId="44" fillId="0" borderId="25" xfId="301" applyFont="1" applyBorder="1" applyAlignment="1">
      <alignment horizontal="center"/>
    </xf>
    <xf numFmtId="0" fontId="44" fillId="0" borderId="22" xfId="301" applyFont="1" applyBorder="1" applyAlignment="1">
      <alignment horizontal="center"/>
    </xf>
    <xf numFmtId="0" fontId="44" fillId="0" borderId="26" xfId="301" applyFont="1" applyBorder="1" applyAlignment="1">
      <alignment horizontal="center"/>
    </xf>
    <xf numFmtId="0" fontId="44" fillId="0" borderId="27" xfId="301" applyFont="1" applyBorder="1" applyAlignment="1">
      <alignment horizontal="center"/>
    </xf>
    <xf numFmtId="0" fontId="44" fillId="0" borderId="23" xfId="301" applyFont="1" applyBorder="1" applyAlignment="1">
      <alignment horizontal="center"/>
    </xf>
    <xf numFmtId="0" fontId="44" fillId="0" borderId="28" xfId="301" applyFont="1" applyBorder="1" applyAlignment="1">
      <alignment horizontal="center"/>
    </xf>
    <xf numFmtId="0" fontId="44" fillId="0" borderId="29" xfId="301" applyFont="1" applyBorder="1" applyAlignment="1">
      <alignment horizontal="center"/>
    </xf>
    <xf numFmtId="0" fontId="44" fillId="0" borderId="30" xfId="301" applyFont="1" applyBorder="1"/>
    <xf numFmtId="43" fontId="44" fillId="0" borderId="30" xfId="270" applyFont="1" applyBorder="1" applyAlignment="1">
      <alignment shrinkToFit="1"/>
    </xf>
    <xf numFmtId="0" fontId="44" fillId="0" borderId="31" xfId="301" applyFont="1" applyBorder="1" applyAlignment="1">
      <alignment horizontal="center"/>
    </xf>
    <xf numFmtId="43" fontId="44" fillId="0" borderId="32" xfId="270" applyFont="1" applyBorder="1" applyAlignment="1">
      <alignment horizontal="center"/>
    </xf>
    <xf numFmtId="0" fontId="43" fillId="0" borderId="31" xfId="301" applyFont="1" applyBorder="1" applyAlignment="1">
      <alignment horizontal="center"/>
    </xf>
    <xf numFmtId="0" fontId="43" fillId="0" borderId="32" xfId="301" applyFont="1" applyBorder="1"/>
    <xf numFmtId="43" fontId="43" fillId="0" borderId="32" xfId="270" applyFont="1" applyBorder="1" applyAlignment="1">
      <alignment horizontal="center"/>
    </xf>
    <xf numFmtId="0" fontId="43" fillId="0" borderId="33" xfId="301" applyFont="1" applyBorder="1" applyAlignment="1">
      <alignment horizontal="center"/>
    </xf>
    <xf numFmtId="0" fontId="43" fillId="0" borderId="34" xfId="301" applyFont="1" applyBorder="1" applyAlignment="1">
      <alignment horizontal="center"/>
    </xf>
    <xf numFmtId="0" fontId="43" fillId="0" borderId="35" xfId="301" applyFont="1" applyBorder="1"/>
    <xf numFmtId="43" fontId="43" fillId="0" borderId="35" xfId="301" applyNumberFormat="1" applyFont="1" applyBorder="1"/>
    <xf numFmtId="0" fontId="43" fillId="0" borderId="36" xfId="301" applyFont="1" applyBorder="1" applyAlignment="1">
      <alignment horizontal="center"/>
    </xf>
    <xf numFmtId="0" fontId="44" fillId="0" borderId="37" xfId="301" applyFont="1" applyBorder="1"/>
    <xf numFmtId="43" fontId="44" fillId="0" borderId="38" xfId="301" applyNumberFormat="1" applyFont="1" applyBorder="1"/>
    <xf numFmtId="0" fontId="43" fillId="0" borderId="39" xfId="301" applyFont="1" applyBorder="1"/>
    <xf numFmtId="164" fontId="44" fillId="0" borderId="40" xfId="124" applyFont="1" applyBorder="1"/>
    <xf numFmtId="0" fontId="44" fillId="0" borderId="0" xfId="300" applyFont="1" applyBorder="1"/>
    <xf numFmtId="0" fontId="43" fillId="0" borderId="41" xfId="301" applyFont="1" applyBorder="1"/>
    <xf numFmtId="0" fontId="43" fillId="0" borderId="42" xfId="301" applyFont="1" applyBorder="1"/>
    <xf numFmtId="0" fontId="43" fillId="0" borderId="43" xfId="301" applyFont="1" applyBorder="1"/>
    <xf numFmtId="0" fontId="43" fillId="0" borderId="44" xfId="301" applyFont="1" applyBorder="1"/>
    <xf numFmtId="0" fontId="43" fillId="0" borderId="0" xfId="187" applyFont="1"/>
    <xf numFmtId="0" fontId="49" fillId="0" borderId="0" xfId="304" applyFont="1" applyBorder="1" applyAlignment="1">
      <alignment horizontal="center"/>
    </xf>
    <xf numFmtId="0" fontId="44" fillId="0" borderId="45" xfId="0" applyFont="1" applyBorder="1"/>
    <xf numFmtId="0" fontId="43" fillId="0" borderId="45" xfId="301" applyFont="1" applyBorder="1"/>
    <xf numFmtId="0" fontId="44" fillId="0" borderId="45" xfId="303" applyFont="1" applyBorder="1" applyAlignment="1"/>
    <xf numFmtId="0" fontId="43" fillId="0" borderId="45" xfId="301" applyFont="1" applyFill="1" applyBorder="1"/>
    <xf numFmtId="0" fontId="43" fillId="0" borderId="45" xfId="301" applyFont="1" applyBorder="1" applyAlignment="1"/>
    <xf numFmtId="0" fontId="44" fillId="0" borderId="0" xfId="301" applyFont="1" applyBorder="1" applyAlignment="1">
      <alignment horizontal="left"/>
    </xf>
    <xf numFmtId="0" fontId="44" fillId="0" borderId="0" xfId="301" applyFont="1" applyAlignment="1">
      <alignment horizontal="right"/>
    </xf>
    <xf numFmtId="0" fontId="44" fillId="0" borderId="45" xfId="301" applyFont="1" applyBorder="1"/>
    <xf numFmtId="0" fontId="44" fillId="0" borderId="46" xfId="301" applyFont="1" applyBorder="1"/>
    <xf numFmtId="0" fontId="43" fillId="0" borderId="46" xfId="301" applyFont="1" applyBorder="1"/>
    <xf numFmtId="0" fontId="43" fillId="0" borderId="0" xfId="302" applyFont="1"/>
    <xf numFmtId="0" fontId="49" fillId="0" borderId="6" xfId="305" applyFont="1" applyBorder="1" applyAlignment="1">
      <alignment horizontal="center"/>
    </xf>
    <xf numFmtId="0" fontId="43" fillId="0" borderId="0" xfId="305" applyFont="1"/>
    <xf numFmtId="0" fontId="49" fillId="0" borderId="6" xfId="305" applyFont="1" applyBorder="1" applyAlignment="1">
      <alignment horizontal="left"/>
    </xf>
    <xf numFmtId="0" fontId="43" fillId="0" borderId="6" xfId="302" applyFont="1" applyBorder="1"/>
    <xf numFmtId="0" fontId="44" fillId="0" borderId="6" xfId="302" applyFont="1" applyBorder="1" applyAlignment="1"/>
    <xf numFmtId="0" fontId="43" fillId="0" borderId="6" xfId="302" applyFont="1" applyFill="1" applyBorder="1"/>
    <xf numFmtId="0" fontId="43" fillId="0" borderId="6" xfId="302" applyFont="1" applyBorder="1" applyAlignment="1"/>
    <xf numFmtId="0" fontId="44" fillId="0" borderId="6" xfId="302" applyFont="1" applyBorder="1"/>
    <xf numFmtId="0" fontId="43" fillId="0" borderId="0" xfId="302" applyFont="1" applyBorder="1"/>
    <xf numFmtId="0" fontId="44" fillId="0" borderId="21" xfId="302" applyFont="1" applyBorder="1"/>
    <xf numFmtId="0" fontId="43" fillId="0" borderId="21" xfId="302" applyFont="1" applyBorder="1"/>
    <xf numFmtId="0" fontId="44" fillId="0" borderId="22" xfId="302" applyFont="1" applyBorder="1" applyAlignment="1">
      <alignment horizontal="center"/>
    </xf>
    <xf numFmtId="0" fontId="44" fillId="0" borderId="23" xfId="302" applyFont="1" applyBorder="1" applyAlignment="1">
      <alignment horizontal="center"/>
    </xf>
    <xf numFmtId="0" fontId="44" fillId="0" borderId="11" xfId="302" applyFont="1" applyBorder="1" applyAlignment="1">
      <alignment horizontal="center"/>
    </xf>
    <xf numFmtId="0" fontId="45" fillId="0" borderId="11" xfId="302" applyFont="1" applyBorder="1"/>
    <xf numFmtId="0" fontId="43" fillId="0" borderId="11" xfId="302" applyFont="1" applyBorder="1"/>
    <xf numFmtId="0" fontId="43" fillId="0" borderId="11" xfId="302" applyFont="1" applyBorder="1" applyAlignment="1">
      <alignment horizontal="center"/>
    </xf>
    <xf numFmtId="49" fontId="43" fillId="0" borderId="11" xfId="0" applyNumberFormat="1" applyFont="1" applyBorder="1"/>
    <xf numFmtId="164" fontId="43" fillId="0" borderId="11" xfId="271" applyFont="1" applyBorder="1" applyAlignment="1">
      <alignment horizontal="center"/>
    </xf>
    <xf numFmtId="0" fontId="44" fillId="0" borderId="0" xfId="302" applyFont="1"/>
    <xf numFmtId="0" fontId="43" fillId="0" borderId="24" xfId="302" applyFont="1" applyBorder="1" applyAlignment="1">
      <alignment horizontal="center"/>
    </xf>
    <xf numFmtId="0" fontId="43" fillId="0" borderId="47" xfId="0" applyFont="1" applyBorder="1"/>
    <xf numFmtId="0" fontId="43" fillId="0" borderId="48" xfId="301" applyFont="1" applyBorder="1" applyAlignment="1"/>
    <xf numFmtId="0" fontId="43" fillId="0" borderId="49" xfId="301" applyFont="1" applyBorder="1" applyAlignment="1"/>
    <xf numFmtId="0" fontId="44" fillId="0" borderId="32" xfId="302" applyFont="1" applyBorder="1"/>
    <xf numFmtId="0" fontId="43" fillId="0" borderId="0" xfId="0" applyFont="1" applyBorder="1"/>
    <xf numFmtId="177" fontId="44" fillId="0" borderId="11" xfId="271" quotePrefix="1" applyNumberFormat="1" applyFont="1" applyBorder="1" applyAlignment="1">
      <alignment horizontal="center"/>
    </xf>
    <xf numFmtId="0" fontId="43" fillId="0" borderId="50" xfId="0" applyFont="1" applyBorder="1"/>
    <xf numFmtId="43" fontId="43" fillId="0" borderId="50" xfId="247" applyNumberFormat="1" applyFont="1" applyBorder="1" applyAlignment="1">
      <alignment vertical="center"/>
    </xf>
    <xf numFmtId="43" fontId="43" fillId="0" borderId="50" xfId="247" applyNumberFormat="1" applyFont="1" applyBorder="1"/>
    <xf numFmtId="43" fontId="43" fillId="0" borderId="50" xfId="247" applyFont="1" applyBorder="1"/>
    <xf numFmtId="165" fontId="44" fillId="0" borderId="50" xfId="247" applyNumberFormat="1" applyFont="1" applyBorder="1"/>
    <xf numFmtId="43" fontId="44" fillId="0" borderId="50" xfId="247" applyFont="1" applyBorder="1" applyAlignment="1">
      <alignment horizontal="left"/>
    </xf>
    <xf numFmtId="43" fontId="44" fillId="0" borderId="50" xfId="247" applyFont="1" applyBorder="1"/>
    <xf numFmtId="0" fontId="44" fillId="0" borderId="0" xfId="187" applyFont="1" applyAlignment="1">
      <alignment vertical="center"/>
    </xf>
    <xf numFmtId="0" fontId="96" fillId="0" borderId="51" xfId="301" applyFont="1" applyBorder="1"/>
    <xf numFmtId="0" fontId="53" fillId="0" borderId="0" xfId="302" applyFont="1"/>
    <xf numFmtId="0" fontId="44" fillId="0" borderId="0" xfId="187" applyFont="1" applyAlignment="1"/>
    <xf numFmtId="0" fontId="44" fillId="0" borderId="0" xfId="187" applyFont="1" applyAlignment="1">
      <alignment horizontal="center"/>
    </xf>
    <xf numFmtId="164" fontId="47" fillId="0" borderId="11" xfId="133" applyFont="1" applyFill="1" applyBorder="1" applyAlignment="1">
      <alignment shrinkToFit="1"/>
    </xf>
    <xf numFmtId="43" fontId="44" fillId="0" borderId="6" xfId="247" applyFont="1" applyBorder="1"/>
    <xf numFmtId="0" fontId="44" fillId="0" borderId="11" xfId="0" applyFont="1" applyBorder="1" applyAlignment="1">
      <alignment horizontal="center"/>
    </xf>
    <xf numFmtId="0" fontId="43" fillId="45" borderId="11" xfId="0" applyFont="1" applyFill="1" applyBorder="1" applyAlignment="1">
      <alignment horizontal="center" vertical="center"/>
    </xf>
    <xf numFmtId="0" fontId="44" fillId="45" borderId="11" xfId="0" applyFont="1" applyFill="1" applyBorder="1" applyAlignment="1">
      <alignment horizontal="center" vertical="center"/>
    </xf>
    <xf numFmtId="0" fontId="44" fillId="45" borderId="11" xfId="0" applyFont="1" applyFill="1" applyBorder="1" applyAlignment="1">
      <alignment horizontal="center"/>
    </xf>
    <xf numFmtId="43" fontId="43" fillId="45" borderId="11" xfId="247" applyFont="1" applyFill="1" applyBorder="1" applyAlignment="1">
      <alignment horizontal="center"/>
    </xf>
    <xf numFmtId="43" fontId="43" fillId="45" borderId="11" xfId="247" applyNumberFormat="1" applyFont="1" applyFill="1" applyBorder="1" applyAlignment="1">
      <alignment horizontal="center"/>
    </xf>
    <xf numFmtId="164" fontId="54" fillId="45" borderId="11" xfId="133" applyFont="1" applyFill="1" applyBorder="1" applyAlignment="1">
      <alignment shrinkToFit="1"/>
    </xf>
    <xf numFmtId="164" fontId="44" fillId="45" borderId="11" xfId="0" applyNumberFormat="1" applyFont="1" applyFill="1" applyBorder="1" applyAlignment="1">
      <alignment horizontal="center" vertical="center"/>
    </xf>
    <xf numFmtId="43" fontId="44" fillId="0" borderId="6" xfId="247" applyFont="1" applyBorder="1" applyAlignment="1"/>
    <xf numFmtId="0" fontId="44" fillId="0" borderId="0" xfId="301" applyFont="1" applyAlignment="1">
      <alignment horizontal="center"/>
    </xf>
    <xf numFmtId="0" fontId="43" fillId="0" borderId="0" xfId="301" applyFont="1" applyAlignment="1"/>
    <xf numFmtId="0" fontId="97" fillId="0" borderId="0" xfId="0" applyFont="1" applyAlignment="1">
      <alignment horizontal="left"/>
    </xf>
    <xf numFmtId="0" fontId="46" fillId="0" borderId="0" xfId="301" applyFont="1"/>
    <xf numFmtId="0" fontId="52" fillId="0" borderId="0" xfId="301" applyFont="1"/>
    <xf numFmtId="0" fontId="52" fillId="0" borderId="0" xfId="301" applyFont="1" applyAlignment="1"/>
    <xf numFmtId="0" fontId="52" fillId="0" borderId="0" xfId="302" applyFont="1"/>
    <xf numFmtId="43" fontId="43" fillId="0" borderId="0" xfId="0" applyNumberFormat="1" applyFont="1" applyBorder="1"/>
    <xf numFmtId="0" fontId="44" fillId="0" borderId="6" xfId="303" applyFont="1" applyFill="1" applyBorder="1"/>
    <xf numFmtId="0" fontId="44" fillId="0" borderId="11" xfId="0" applyFont="1" applyBorder="1" applyAlignment="1">
      <alignment horizontal="center" vertical="center"/>
    </xf>
    <xf numFmtId="0" fontId="44" fillId="0" borderId="11" xfId="0" applyFont="1" applyBorder="1" applyAlignment="1">
      <alignment horizontal="left" vertical="center"/>
    </xf>
    <xf numFmtId="0" fontId="43" fillId="0" borderId="11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center"/>
    </xf>
    <xf numFmtId="43" fontId="43" fillId="0" borderId="11" xfId="247" applyFont="1" applyBorder="1" applyAlignment="1">
      <alignment horizontal="center"/>
    </xf>
    <xf numFmtId="4" fontId="43" fillId="0" borderId="11" xfId="190" applyNumberFormat="1" applyFont="1" applyBorder="1" applyAlignment="1" applyProtection="1">
      <alignment horizontal="right" vertical="top"/>
      <protection hidden="1"/>
    </xf>
    <xf numFmtId="0" fontId="43" fillId="0" borderId="1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43" fontId="44" fillId="0" borderId="11" xfId="0" applyNumberFormat="1" applyFont="1" applyBorder="1" applyAlignment="1">
      <alignment horizontal="center"/>
    </xf>
    <xf numFmtId="43" fontId="43" fillId="0" borderId="11" xfId="247" applyNumberFormat="1" applyFont="1" applyBorder="1" applyAlignment="1">
      <alignment horizontal="center"/>
    </xf>
    <xf numFmtId="43" fontId="43" fillId="0" borderId="11" xfId="0" applyNumberFormat="1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3" fillId="0" borderId="11" xfId="0" applyFont="1" applyBorder="1"/>
    <xf numFmtId="1" fontId="43" fillId="0" borderId="11" xfId="0" applyNumberFormat="1" applyFont="1" applyBorder="1" applyAlignment="1">
      <alignment horizontal="center"/>
    </xf>
    <xf numFmtId="0" fontId="44" fillId="0" borderId="11" xfId="190" applyFont="1" applyFill="1" applyBorder="1" applyAlignment="1" applyProtection="1">
      <alignment horizontal="left" vertical="top" wrapText="1"/>
      <protection hidden="1"/>
    </xf>
    <xf numFmtId="0" fontId="43" fillId="0" borderId="11" xfId="190" applyFont="1" applyFill="1" applyBorder="1" applyAlignment="1">
      <alignment horizontal="left" vertical="top" wrapText="1"/>
    </xf>
    <xf numFmtId="0" fontId="43" fillId="0" borderId="11" xfId="298" applyFont="1" applyFill="1" applyBorder="1" applyAlignment="1">
      <alignment horizontal="left" vertical="center" shrinkToFit="1"/>
    </xf>
    <xf numFmtId="2" fontId="43" fillId="0" borderId="20" xfId="0" applyNumberFormat="1" applyFont="1" applyBorder="1" applyAlignment="1"/>
    <xf numFmtId="2" fontId="43" fillId="0" borderId="6" xfId="247" applyNumberFormat="1" applyFont="1" applyBorder="1" applyAlignment="1"/>
    <xf numFmtId="2" fontId="43" fillId="0" borderId="6" xfId="0" applyNumberFormat="1" applyFont="1" applyBorder="1" applyAlignment="1"/>
    <xf numFmtId="2" fontId="43" fillId="0" borderId="50" xfId="0" applyNumberFormat="1" applyFont="1" applyBorder="1" applyAlignment="1"/>
    <xf numFmtId="2" fontId="44" fillId="0" borderId="11" xfId="0" applyNumberFormat="1" applyFont="1" applyBorder="1" applyAlignment="1"/>
    <xf numFmtId="2" fontId="43" fillId="0" borderId="11" xfId="247" applyNumberFormat="1" applyFont="1" applyBorder="1" applyAlignment="1"/>
    <xf numFmtId="2" fontId="44" fillId="45" borderId="11" xfId="0" applyNumberFormat="1" applyFont="1" applyFill="1" applyBorder="1" applyAlignment="1"/>
    <xf numFmtId="2" fontId="43" fillId="45" borderId="11" xfId="190" applyNumberFormat="1" applyFont="1" applyFill="1" applyBorder="1" applyAlignment="1" applyProtection="1">
      <protection hidden="1"/>
    </xf>
    <xf numFmtId="2" fontId="43" fillId="0" borderId="11" xfId="190" applyNumberFormat="1" applyFont="1" applyBorder="1" applyAlignment="1" applyProtection="1">
      <protection hidden="1"/>
    </xf>
    <xf numFmtId="2" fontId="43" fillId="0" borderId="0" xfId="0" applyNumberFormat="1" applyFont="1" applyBorder="1" applyAlignment="1"/>
    <xf numFmtId="4" fontId="43" fillId="0" borderId="11" xfId="190" applyNumberFormat="1" applyFont="1" applyBorder="1" applyAlignment="1" applyProtection="1">
      <protection hidden="1"/>
    </xf>
    <xf numFmtId="0" fontId="45" fillId="0" borderId="11" xfId="0" applyFont="1" applyBorder="1" applyAlignment="1">
      <alignment horizontal="left" vertical="center"/>
    </xf>
    <xf numFmtId="0" fontId="55" fillId="45" borderId="11" xfId="0" applyFont="1" applyFill="1" applyBorder="1" applyAlignment="1">
      <alignment horizontal="center" vertical="center"/>
    </xf>
    <xf numFmtId="43" fontId="43" fillId="45" borderId="11" xfId="0" applyNumberFormat="1" applyFont="1" applyFill="1" applyBorder="1" applyAlignment="1">
      <alignment horizontal="center"/>
    </xf>
    <xf numFmtId="164" fontId="56" fillId="45" borderId="11" xfId="133" applyFont="1" applyFill="1" applyBorder="1" applyAlignment="1">
      <alignment shrinkToFit="1"/>
    </xf>
    <xf numFmtId="0" fontId="43" fillId="45" borderId="0" xfId="0" applyFont="1" applyFill="1" applyBorder="1"/>
    <xf numFmtId="43" fontId="44" fillId="45" borderId="11" xfId="0" applyNumberFormat="1" applyFont="1" applyFill="1" applyBorder="1" applyAlignment="1">
      <alignment horizontal="center"/>
    </xf>
    <xf numFmtId="43" fontId="43" fillId="46" borderId="11" xfId="247" applyFont="1" applyFill="1" applyBorder="1" applyAlignment="1">
      <alignment horizontal="center"/>
    </xf>
    <xf numFmtId="0" fontId="57" fillId="0" borderId="11" xfId="0" applyFont="1" applyBorder="1" applyAlignment="1">
      <alignment horizontal="left"/>
    </xf>
    <xf numFmtId="0" fontId="44" fillId="0" borderId="21" xfId="302" applyFont="1" applyBorder="1" applyAlignment="1">
      <alignment horizontal="center"/>
    </xf>
    <xf numFmtId="43" fontId="44" fillId="0" borderId="52" xfId="270" applyFont="1" applyBorder="1"/>
    <xf numFmtId="0" fontId="44" fillId="0" borderId="21" xfId="303" applyFont="1" applyBorder="1" applyAlignment="1">
      <alignment horizontal="center"/>
    </xf>
    <xf numFmtId="0" fontId="44" fillId="0" borderId="21" xfId="303" applyFont="1" applyBorder="1" applyAlignment="1">
      <alignment horizontal="right"/>
    </xf>
    <xf numFmtId="0" fontId="43" fillId="46" borderId="11" xfId="0" applyFont="1" applyFill="1" applyBorder="1"/>
    <xf numFmtId="0" fontId="43" fillId="46" borderId="47" xfId="0" applyFont="1" applyFill="1" applyBorder="1"/>
    <xf numFmtId="0" fontId="43" fillId="46" borderId="11" xfId="0" applyFont="1" applyFill="1" applyBorder="1" applyAlignment="1">
      <alignment horizontal="center"/>
    </xf>
    <xf numFmtId="0" fontId="44" fillId="46" borderId="11" xfId="298" applyFont="1" applyFill="1" applyBorder="1" applyAlignment="1">
      <alignment horizontal="center" vertical="center" shrinkToFit="1"/>
    </xf>
    <xf numFmtId="1" fontId="44" fillId="0" borderId="11" xfId="0" applyNumberFormat="1" applyFont="1" applyBorder="1" applyAlignment="1">
      <alignment horizontal="center"/>
    </xf>
    <xf numFmtId="0" fontId="44" fillId="0" borderId="23" xfId="0" applyFont="1" applyBorder="1" applyAlignment="1">
      <alignment horizontal="center" vertical="center"/>
    </xf>
    <xf numFmtId="0" fontId="97" fillId="0" borderId="0" xfId="0" applyFont="1" applyBorder="1" applyAlignment="1">
      <alignment horizontal="left"/>
    </xf>
    <xf numFmtId="0" fontId="96" fillId="0" borderId="11" xfId="0" applyFont="1" applyBorder="1" applyAlignment="1">
      <alignment horizontal="center" vertical="center"/>
    </xf>
    <xf numFmtId="0" fontId="98" fillId="0" borderId="11" xfId="0" applyFont="1" applyBorder="1" applyAlignment="1">
      <alignment horizontal="center" vertical="center"/>
    </xf>
    <xf numFmtId="0" fontId="44" fillId="0" borderId="23" xfId="0" applyFont="1" applyBorder="1" applyAlignment="1">
      <alignment horizontal="left" vertical="center"/>
    </xf>
    <xf numFmtId="4" fontId="43" fillId="0" borderId="11" xfId="190" applyNumberFormat="1" applyFont="1" applyBorder="1" applyAlignment="1" applyProtection="1">
      <alignment horizontal="right"/>
      <protection hidden="1"/>
    </xf>
    <xf numFmtId="4" fontId="43" fillId="0" borderId="20" xfId="0" applyNumberFormat="1" applyFont="1" applyBorder="1" applyAlignment="1"/>
    <xf numFmtId="4" fontId="43" fillId="0" borderId="6" xfId="247" applyNumberFormat="1" applyFont="1" applyBorder="1" applyAlignment="1"/>
    <xf numFmtId="4" fontId="43" fillId="0" borderId="6" xfId="0" applyNumberFormat="1" applyFont="1" applyBorder="1" applyAlignment="1"/>
    <xf numFmtId="4" fontId="43" fillId="0" borderId="50" xfId="0" applyNumberFormat="1" applyFont="1" applyBorder="1" applyAlignment="1"/>
    <xf numFmtId="4" fontId="44" fillId="0" borderId="11" xfId="0" applyNumberFormat="1" applyFont="1" applyBorder="1" applyAlignment="1"/>
    <xf numFmtId="4" fontId="43" fillId="0" borderId="11" xfId="247" applyNumberFormat="1" applyFont="1" applyBorder="1" applyAlignment="1"/>
    <xf numFmtId="4" fontId="44" fillId="45" borderId="11" xfId="0" applyNumberFormat="1" applyFont="1" applyFill="1" applyBorder="1" applyAlignment="1"/>
    <xf numFmtId="4" fontId="43" fillId="0" borderId="0" xfId="0" applyNumberFormat="1" applyFont="1" applyBorder="1" applyAlignment="1"/>
    <xf numFmtId="0" fontId="99" fillId="0" borderId="11" xfId="0" applyFont="1" applyBorder="1" applyAlignment="1">
      <alignment horizontal="left" vertical="center"/>
    </xf>
    <xf numFmtId="0" fontId="99" fillId="0" borderId="11" xfId="0" applyFont="1" applyBorder="1" applyAlignment="1">
      <alignment horizontal="center" vertical="center"/>
    </xf>
    <xf numFmtId="4" fontId="99" fillId="0" borderId="11" xfId="190" applyNumberFormat="1" applyFont="1" applyBorder="1" applyAlignment="1" applyProtection="1">
      <protection hidden="1"/>
    </xf>
    <xf numFmtId="43" fontId="99" fillId="0" borderId="11" xfId="247" applyNumberFormat="1" applyFont="1" applyBorder="1" applyAlignment="1">
      <alignment horizontal="center"/>
    </xf>
    <xf numFmtId="43" fontId="99" fillId="0" borderId="11" xfId="247" applyFont="1" applyBorder="1" applyAlignment="1">
      <alignment horizontal="center"/>
    </xf>
    <xf numFmtId="43" fontId="99" fillId="0" borderId="11" xfId="0" applyNumberFormat="1" applyFont="1" applyBorder="1" applyAlignment="1">
      <alignment horizontal="center"/>
    </xf>
    <xf numFmtId="164" fontId="99" fillId="0" borderId="11" xfId="133" applyFont="1" applyFill="1" applyBorder="1" applyAlignment="1">
      <alignment shrinkToFit="1"/>
    </xf>
    <xf numFmtId="0" fontId="99" fillId="45" borderId="11" xfId="0" applyFont="1" applyFill="1" applyBorder="1" applyAlignment="1">
      <alignment horizontal="center" vertical="center"/>
    </xf>
    <xf numFmtId="4" fontId="99" fillId="0" borderId="11" xfId="190" applyNumberFormat="1" applyFont="1" applyBorder="1" applyAlignment="1" applyProtection="1">
      <alignment horizontal="right"/>
      <protection hidden="1"/>
    </xf>
    <xf numFmtId="0" fontId="100" fillId="45" borderId="11" xfId="0" applyFont="1" applyFill="1" applyBorder="1" applyAlignment="1">
      <alignment horizontal="center" vertical="center"/>
    </xf>
    <xf numFmtId="0" fontId="100" fillId="45" borderId="11" xfId="0" applyFont="1" applyFill="1" applyBorder="1" applyAlignment="1">
      <alignment horizontal="center"/>
    </xf>
    <xf numFmtId="164" fontId="100" fillId="45" borderId="11" xfId="0" applyNumberFormat="1" applyFont="1" applyFill="1" applyBorder="1" applyAlignment="1">
      <alignment horizontal="center" vertical="center"/>
    </xf>
    <xf numFmtId="0" fontId="43" fillId="0" borderId="11" xfId="0" applyFont="1" applyBorder="1" applyAlignment="1"/>
    <xf numFmtId="43" fontId="99" fillId="0" borderId="11" xfId="247" applyFont="1" applyBorder="1" applyAlignment="1">
      <alignment horizontal="center" vertical="center"/>
    </xf>
    <xf numFmtId="4" fontId="99" fillId="0" borderId="11" xfId="190" applyNumberFormat="1" applyFont="1" applyBorder="1" applyAlignment="1" applyProtection="1">
      <alignment horizontal="right" vertical="center"/>
      <protection hidden="1"/>
    </xf>
    <xf numFmtId="164" fontId="99" fillId="0" borderId="11" xfId="133" applyFont="1" applyFill="1" applyBorder="1" applyAlignment="1">
      <alignment vertical="center" shrinkToFit="1"/>
    </xf>
    <xf numFmtId="43" fontId="43" fillId="0" borderId="11" xfId="247" applyFont="1" applyBorder="1" applyAlignment="1">
      <alignment horizontal="center" vertical="center"/>
    </xf>
    <xf numFmtId="4" fontId="43" fillId="0" borderId="11" xfId="190" applyNumberFormat="1" applyFont="1" applyBorder="1" applyAlignment="1" applyProtection="1">
      <alignment horizontal="right" vertical="center"/>
      <protection hidden="1"/>
    </xf>
    <xf numFmtId="164" fontId="47" fillId="0" borderId="11" xfId="133" applyFont="1" applyFill="1" applyBorder="1" applyAlignment="1">
      <alignment vertical="center" shrinkToFit="1"/>
    </xf>
    <xf numFmtId="2" fontId="43" fillId="0" borderId="11" xfId="190" applyNumberFormat="1" applyFont="1" applyBorder="1" applyAlignment="1" applyProtection="1">
      <alignment vertical="center"/>
      <protection hidden="1"/>
    </xf>
    <xf numFmtId="43" fontId="43" fillId="0" borderId="11" xfId="247" applyNumberFormat="1" applyFont="1" applyBorder="1" applyAlignment="1">
      <alignment horizontal="center" vertical="center"/>
    </xf>
    <xf numFmtId="43" fontId="43" fillId="0" borderId="11" xfId="0" applyNumberFormat="1" applyFont="1" applyBorder="1" applyAlignment="1">
      <alignment horizontal="center" vertical="center"/>
    </xf>
    <xf numFmtId="4" fontId="44" fillId="45" borderId="11" xfId="0" applyNumberFormat="1" applyFont="1" applyFill="1" applyBorder="1" applyAlignment="1">
      <alignment vertical="center"/>
    </xf>
    <xf numFmtId="4" fontId="99" fillId="0" borderId="11" xfId="247" applyNumberFormat="1" applyFont="1" applyBorder="1" applyAlignment="1">
      <alignment vertical="center"/>
    </xf>
    <xf numFmtId="164" fontId="96" fillId="0" borderId="11" xfId="133" applyFont="1" applyFill="1" applyBorder="1" applyAlignment="1">
      <alignment vertical="center" shrinkToFit="1"/>
    </xf>
    <xf numFmtId="4" fontId="96" fillId="0" borderId="11" xfId="190" applyNumberFormat="1" applyFont="1" applyBorder="1" applyAlignment="1" applyProtection="1">
      <alignment horizontal="right" vertical="center"/>
      <protection hidden="1"/>
    </xf>
    <xf numFmtId="43" fontId="96" fillId="0" borderId="11" xfId="247" applyFont="1" applyBorder="1" applyAlignment="1">
      <alignment horizontal="center" vertical="center"/>
    </xf>
    <xf numFmtId="4" fontId="96" fillId="0" borderId="11" xfId="247" applyNumberFormat="1" applyFont="1" applyBorder="1" applyAlignment="1">
      <alignment vertical="center"/>
    </xf>
    <xf numFmtId="4" fontId="43" fillId="0" borderId="11" xfId="247" applyNumberFormat="1" applyFont="1" applyBorder="1" applyAlignment="1">
      <alignment vertical="center"/>
    </xf>
    <xf numFmtId="4" fontId="44" fillId="0" borderId="11" xfId="0" applyNumberFormat="1" applyFont="1" applyBorder="1" applyAlignment="1">
      <alignment vertical="center"/>
    </xf>
    <xf numFmtId="0" fontId="100" fillId="0" borderId="11" xfId="0" applyFont="1" applyBorder="1" applyAlignment="1">
      <alignment horizontal="left" vertical="center"/>
    </xf>
    <xf numFmtId="0" fontId="43" fillId="47" borderId="24" xfId="201" applyFont="1" applyFill="1" applyBorder="1" applyAlignment="1">
      <alignment vertical="center"/>
    </xf>
    <xf numFmtId="2" fontId="43" fillId="47" borderId="24" xfId="201" applyNumberFormat="1" applyFont="1" applyFill="1" applyBorder="1" applyAlignment="1">
      <alignment vertical="center"/>
    </xf>
    <xf numFmtId="0" fontId="43" fillId="47" borderId="24" xfId="201" quotePrefix="1" applyFont="1" applyFill="1" applyBorder="1" applyAlignment="1">
      <alignment vertical="center"/>
    </xf>
    <xf numFmtId="4" fontId="43" fillId="0" borderId="20" xfId="0" applyNumberFormat="1" applyFont="1" applyBorder="1"/>
    <xf numFmtId="4" fontId="43" fillId="0" borderId="6" xfId="247" applyNumberFormat="1" applyFont="1" applyBorder="1"/>
    <xf numFmtId="4" fontId="43" fillId="0" borderId="50" xfId="247" applyNumberFormat="1" applyFont="1" applyBorder="1"/>
    <xf numFmtId="4" fontId="44" fillId="0" borderId="23" xfId="0" applyNumberFormat="1" applyFont="1" applyBorder="1" applyAlignment="1">
      <alignment horizontal="center" vertical="center"/>
    </xf>
    <xf numFmtId="4" fontId="44" fillId="0" borderId="11" xfId="0" applyNumberFormat="1" applyFont="1" applyBorder="1" applyAlignment="1">
      <alignment horizontal="center" vertical="center"/>
    </xf>
    <xf numFmtId="4" fontId="43" fillId="0" borderId="11" xfId="0" applyNumberFormat="1" applyFont="1" applyBorder="1" applyAlignment="1">
      <alignment horizontal="center" vertical="center"/>
    </xf>
    <xf numFmtId="4" fontId="99" fillId="0" borderId="11" xfId="0" applyNumberFormat="1" applyFont="1" applyBorder="1" applyAlignment="1">
      <alignment horizontal="center" vertical="center"/>
    </xf>
    <xf numFmtId="4" fontId="43" fillId="45" borderId="11" xfId="0" applyNumberFormat="1" applyFont="1" applyFill="1" applyBorder="1" applyAlignment="1">
      <alignment horizontal="center" vertical="center"/>
    </xf>
    <xf numFmtId="4" fontId="43" fillId="0" borderId="0" xfId="0" applyNumberFormat="1" applyFont="1" applyBorder="1"/>
    <xf numFmtId="4" fontId="43" fillId="0" borderId="11" xfId="190" applyNumberFormat="1" applyFont="1" applyBorder="1" applyAlignment="1"/>
    <xf numFmtId="4" fontId="43" fillId="46" borderId="11" xfId="247" applyNumberFormat="1" applyFont="1" applyFill="1" applyBorder="1" applyAlignment="1"/>
    <xf numFmtId="4" fontId="99" fillId="0" borderId="11" xfId="247" applyNumberFormat="1" applyFont="1" applyBorder="1" applyAlignment="1"/>
    <xf numFmtId="4" fontId="100" fillId="45" borderId="11" xfId="0" applyNumberFormat="1" applyFont="1" applyFill="1" applyBorder="1" applyAlignment="1"/>
    <xf numFmtId="4" fontId="43" fillId="45" borderId="11" xfId="190" applyNumberFormat="1" applyFont="1" applyFill="1" applyBorder="1" applyAlignment="1" applyProtection="1">
      <protection hidden="1"/>
    </xf>
    <xf numFmtId="4" fontId="43" fillId="0" borderId="11" xfId="0" applyNumberFormat="1" applyFont="1" applyBorder="1" applyAlignment="1"/>
    <xf numFmtId="164" fontId="43" fillId="0" borderId="0" xfId="0" applyNumberFormat="1" applyFont="1" applyBorder="1"/>
    <xf numFmtId="0" fontId="43" fillId="45" borderId="11" xfId="0" applyFont="1" applyFill="1" applyBorder="1" applyAlignment="1">
      <alignment horizontal="center"/>
    </xf>
    <xf numFmtId="4" fontId="43" fillId="45" borderId="11" xfId="190" applyNumberFormat="1" applyFont="1" applyFill="1" applyBorder="1" applyAlignment="1"/>
    <xf numFmtId="164" fontId="47" fillId="45" borderId="11" xfId="133" applyFont="1" applyFill="1" applyBorder="1" applyAlignment="1">
      <alignment shrinkToFit="1"/>
    </xf>
    <xf numFmtId="0" fontId="43" fillId="45" borderId="11" xfId="0" applyFont="1" applyFill="1" applyBorder="1"/>
    <xf numFmtId="0" fontId="44" fillId="45" borderId="11" xfId="298" applyFont="1" applyFill="1" applyBorder="1" applyAlignment="1">
      <alignment horizontal="center" vertical="center" shrinkToFit="1"/>
    </xf>
    <xf numFmtId="164" fontId="54" fillId="46" borderId="11" xfId="133" applyFont="1" applyFill="1" applyBorder="1" applyAlignment="1">
      <alignment shrinkToFit="1"/>
    </xf>
    <xf numFmtId="43" fontId="43" fillId="0" borderId="11" xfId="247" applyFont="1" applyBorder="1" applyAlignment="1" applyProtection="1">
      <alignment vertical="center"/>
      <protection hidden="1"/>
    </xf>
    <xf numFmtId="0" fontId="44" fillId="0" borderId="0" xfId="187" applyFont="1" applyAlignment="1">
      <alignment horizontal="left"/>
    </xf>
    <xf numFmtId="43" fontId="44" fillId="0" borderId="0" xfId="270" applyFont="1" applyBorder="1" applyAlignment="1">
      <alignment horizontal="center"/>
    </xf>
    <xf numFmtId="0" fontId="44" fillId="0" borderId="0" xfId="302" applyFont="1" applyBorder="1" applyAlignment="1"/>
    <xf numFmtId="43" fontId="44" fillId="0" borderId="0" xfId="270" applyFont="1" applyBorder="1" applyAlignment="1"/>
    <xf numFmtId="0" fontId="44" fillId="0" borderId="0" xfId="301" applyFont="1" applyAlignment="1">
      <alignment horizontal="left"/>
    </xf>
    <xf numFmtId="0" fontId="97" fillId="0" borderId="0" xfId="0" applyFont="1" applyAlignment="1"/>
    <xf numFmtId="0" fontId="44" fillId="0" borderId="0" xfId="301" applyFont="1" applyAlignment="1"/>
    <xf numFmtId="0" fontId="91" fillId="0" borderId="0" xfId="302" applyFont="1" applyBorder="1" applyAlignment="1">
      <alignment horizontal="center"/>
    </xf>
    <xf numFmtId="43" fontId="91" fillId="0" borderId="0" xfId="270" applyFont="1" applyBorder="1"/>
    <xf numFmtId="0" fontId="91" fillId="0" borderId="0" xfId="187" applyFont="1" applyAlignment="1"/>
    <xf numFmtId="0" fontId="91" fillId="0" borderId="0" xfId="187" applyFont="1" applyAlignment="1">
      <alignment horizontal="center"/>
    </xf>
    <xf numFmtId="0" fontId="91" fillId="0" borderId="0" xfId="301" applyFont="1"/>
    <xf numFmtId="0" fontId="91" fillId="0" borderId="0" xfId="302" applyFont="1" applyBorder="1"/>
    <xf numFmtId="0" fontId="91" fillId="0" borderId="0" xfId="187" applyFont="1"/>
    <xf numFmtId="0" fontId="91" fillId="0" borderId="0" xfId="301" applyFont="1" applyAlignment="1"/>
    <xf numFmtId="0" fontId="101" fillId="0" borderId="0" xfId="0" applyFont="1" applyAlignment="1">
      <alignment horizontal="left"/>
    </xf>
    <xf numFmtId="0" fontId="43" fillId="0" borderId="20" xfId="302" applyFont="1" applyBorder="1"/>
    <xf numFmtId="0" fontId="44" fillId="0" borderId="0" xfId="187" applyFont="1" applyBorder="1" applyAlignment="1">
      <alignment vertical="center"/>
    </xf>
    <xf numFmtId="0" fontId="44" fillId="0" borderId="0" xfId="187" applyFont="1" applyAlignment="1">
      <alignment horizontal="center"/>
    </xf>
    <xf numFmtId="0" fontId="92" fillId="0" borderId="0" xfId="301" applyFont="1" applyAlignment="1">
      <alignment horizontal="center"/>
    </xf>
    <xf numFmtId="0" fontId="44" fillId="0" borderId="0" xfId="187" applyFont="1" applyAlignment="1">
      <alignment horizontal="left"/>
    </xf>
    <xf numFmtId="0" fontId="44" fillId="0" borderId="0" xfId="187" applyFont="1" applyAlignment="1">
      <alignment horizontal="center" vertical="center"/>
    </xf>
    <xf numFmtId="0" fontId="46" fillId="0" borderId="0" xfId="301" applyFont="1" applyBorder="1" applyAlignment="1">
      <alignment horizontal="center"/>
    </xf>
    <xf numFmtId="0" fontId="44" fillId="0" borderId="25" xfId="301" applyFont="1" applyBorder="1" applyAlignment="1">
      <alignment horizontal="center" vertical="center" shrinkToFit="1"/>
    </xf>
    <xf numFmtId="0" fontId="44" fillId="0" borderId="53" xfId="301" applyFont="1" applyBorder="1" applyAlignment="1">
      <alignment horizontal="center" vertical="center" shrinkToFit="1"/>
    </xf>
    <xf numFmtId="0" fontId="44" fillId="0" borderId="0" xfId="187" applyFont="1" applyAlignment="1"/>
    <xf numFmtId="0" fontId="44" fillId="0" borderId="0" xfId="301" applyFont="1" applyAlignment="1">
      <alignment horizontal="center"/>
    </xf>
    <xf numFmtId="0" fontId="46" fillId="0" borderId="20" xfId="303" applyFont="1" applyBorder="1" applyAlignment="1">
      <alignment horizontal="right" wrapText="1"/>
    </xf>
    <xf numFmtId="0" fontId="46" fillId="0" borderId="20" xfId="303" applyFont="1" applyBorder="1" applyAlignment="1">
      <alignment horizontal="right"/>
    </xf>
    <xf numFmtId="0" fontId="49" fillId="0" borderId="6" xfId="306" applyFont="1" applyBorder="1" applyAlignment="1">
      <alignment horizontal="center"/>
    </xf>
    <xf numFmtId="0" fontId="46" fillId="0" borderId="0" xfId="187" applyFont="1" applyAlignment="1">
      <alignment horizontal="center" vertical="center"/>
    </xf>
    <xf numFmtId="0" fontId="44" fillId="0" borderId="0" xfId="187" applyFont="1" applyBorder="1" applyAlignment="1">
      <alignment horizontal="center"/>
    </xf>
    <xf numFmtId="0" fontId="46" fillId="0" borderId="20" xfId="302" applyFont="1" applyBorder="1" applyAlignment="1">
      <alignment horizontal="right"/>
    </xf>
    <xf numFmtId="0" fontId="49" fillId="0" borderId="6" xfId="305" applyFont="1" applyBorder="1" applyAlignment="1">
      <alignment horizontal="center"/>
    </xf>
    <xf numFmtId="0" fontId="91" fillId="0" borderId="0" xfId="187" applyFont="1" applyAlignment="1">
      <alignment vertical="center"/>
    </xf>
    <xf numFmtId="0" fontId="91" fillId="0" borderId="0" xfId="187" applyFont="1" applyAlignment="1">
      <alignment horizontal="left"/>
    </xf>
    <xf numFmtId="0" fontId="91" fillId="0" borderId="0" xfId="302" applyFont="1" applyBorder="1" applyAlignment="1">
      <alignment horizontal="center"/>
    </xf>
    <xf numFmtId="0" fontId="91" fillId="0" borderId="0" xfId="301" applyFont="1" applyAlignment="1">
      <alignment horizontal="center"/>
    </xf>
    <xf numFmtId="0" fontId="91" fillId="0" borderId="0" xfId="301" applyFont="1" applyAlignment="1">
      <alignment horizontal="left"/>
    </xf>
    <xf numFmtId="0" fontId="91" fillId="0" borderId="0" xfId="187" applyFont="1" applyAlignment="1">
      <alignment horizontal="center"/>
    </xf>
    <xf numFmtId="0" fontId="44" fillId="0" borderId="54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4" fontId="44" fillId="0" borderId="54" xfId="0" applyNumberFormat="1" applyFont="1" applyBorder="1" applyAlignment="1">
      <alignment horizontal="center" vertical="center"/>
    </xf>
    <xf numFmtId="4" fontId="44" fillId="0" borderId="23" xfId="0" applyNumberFormat="1" applyFont="1" applyBorder="1" applyAlignment="1">
      <alignment horizontal="center" vertical="center"/>
    </xf>
  </cellXfs>
  <cellStyles count="345">
    <cellStyle name="%" xfId="1"/>
    <cellStyle name="% 1" xfId="2"/>
    <cellStyle name="% 2" xfId="3"/>
    <cellStyle name=",;F'KOIT[[WAAHK" xfId="4"/>
    <cellStyle name=",;F'KOIT[[WAAHK 2" xfId="5"/>
    <cellStyle name="?? [0]_PERSONAL" xfId="6"/>
    <cellStyle name="???? [0.00]_????" xfId="7"/>
    <cellStyle name="??????[0]_PERSONAL" xfId="8"/>
    <cellStyle name="??????PERSONAL" xfId="9"/>
    <cellStyle name="?????[0]_PERSONAL" xfId="10"/>
    <cellStyle name="?????PERSONAL" xfId="11"/>
    <cellStyle name="?????PERSONAL 2" xfId="12"/>
    <cellStyle name="????_????" xfId="13"/>
    <cellStyle name="???[0]_PERSONAL" xfId="14"/>
    <cellStyle name="???_PERSONAL" xfId="15"/>
    <cellStyle name="??_??" xfId="16"/>
    <cellStyle name="?@??laroux" xfId="17"/>
    <cellStyle name="=C:\WINDOWS\SYSTEM32\COMMAND.COM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ส่วนที่ถูกเน้น1 2" xfId="26"/>
    <cellStyle name="20% - ส่วนที่ถูกเน้น1 3" xfId="27"/>
    <cellStyle name="20% - ส่วนที่ถูกเน้น2 2" xfId="28"/>
    <cellStyle name="20% - ส่วนที่ถูกเน้น2 3" xfId="29"/>
    <cellStyle name="20% - ส่วนที่ถูกเน้น3 2" xfId="30"/>
    <cellStyle name="20% - ส่วนที่ถูกเน้น3 3" xfId="31"/>
    <cellStyle name="20% - ส่วนที่ถูกเน้น4 2" xfId="32"/>
    <cellStyle name="20% - ส่วนที่ถูกเน้น4 3" xfId="33"/>
    <cellStyle name="20% - ส่วนที่ถูกเน้น5 2" xfId="34"/>
    <cellStyle name="20% - ส่วนที่ถูกเน้น5 3" xfId="35"/>
    <cellStyle name="20% - ส่วนที่ถูกเน้น6 2" xfId="36"/>
    <cellStyle name="20% - ส่วนที่ถูกเน้น6 3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ส่วนที่ถูกเน้น1 2" xfId="44"/>
    <cellStyle name="40% - ส่วนที่ถูกเน้น1 3" xfId="45"/>
    <cellStyle name="40% - ส่วนที่ถูกเน้น2 2" xfId="46"/>
    <cellStyle name="40% - ส่วนที่ถูกเน้น2 3" xfId="47"/>
    <cellStyle name="40% - ส่วนที่ถูกเน้น3 2" xfId="48"/>
    <cellStyle name="40% - ส่วนที่ถูกเน้น3 3" xfId="49"/>
    <cellStyle name="40% - ส่วนที่ถูกเน้น4 2" xfId="50"/>
    <cellStyle name="40% - ส่วนที่ถูกเน้น4 3" xfId="51"/>
    <cellStyle name="40% - ส่วนที่ถูกเน้น5 2" xfId="52"/>
    <cellStyle name="40% - ส่วนที่ถูกเน้น5 3" xfId="53"/>
    <cellStyle name="40% - ส่วนที่ถูกเน้น6 2" xfId="54"/>
    <cellStyle name="40% - ส่วนที่ถูกเน้น6 3" xfId="55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ส่วนที่ถูกเน้น1 2" xfId="62"/>
    <cellStyle name="60% - ส่วนที่ถูกเน้น1 3" xfId="63"/>
    <cellStyle name="60% - ส่วนที่ถูกเน้น2 2" xfId="64"/>
    <cellStyle name="60% - ส่วนที่ถูกเน้น2 3" xfId="65"/>
    <cellStyle name="60% - ส่วนที่ถูกเน้น3 2" xfId="66"/>
    <cellStyle name="60% - ส่วนที่ถูกเน้น3 3" xfId="67"/>
    <cellStyle name="60% - ส่วนที่ถูกเน้น4 2" xfId="68"/>
    <cellStyle name="60% - ส่วนที่ถูกเน้น4 3" xfId="69"/>
    <cellStyle name="60% - ส่วนที่ถูกเน้น5 2" xfId="70"/>
    <cellStyle name="60% - ส่วนที่ถูกเน้น5 3" xfId="71"/>
    <cellStyle name="60% - ส่วนที่ถูกเน้น6 2" xfId="72"/>
    <cellStyle name="60% - ส่วนที่ถูกเน้น6 3" xfId="73"/>
    <cellStyle name="Accent1" xfId="74"/>
    <cellStyle name="Accent2" xfId="75"/>
    <cellStyle name="Accent3" xfId="76"/>
    <cellStyle name="Accent4" xfId="77"/>
    <cellStyle name="Accent5" xfId="78"/>
    <cellStyle name="Accent6" xfId="79"/>
    <cellStyle name="amount" xfId="80"/>
    <cellStyle name="Bad" xfId="81"/>
    <cellStyle name="Calc Currency (0)" xfId="82"/>
    <cellStyle name="Calc Currency (2)" xfId="83"/>
    <cellStyle name="Calc Percent (0)" xfId="84"/>
    <cellStyle name="Calc Percent (1)" xfId="85"/>
    <cellStyle name="Calc Percent (2)" xfId="86"/>
    <cellStyle name="Calc Units (0)" xfId="87"/>
    <cellStyle name="Calc Units (0) 2" xfId="88"/>
    <cellStyle name="Calc Units (1)" xfId="89"/>
    <cellStyle name="Calc Units (1) 2" xfId="90"/>
    <cellStyle name="Calc Units (2)" xfId="91"/>
    <cellStyle name="Calculation" xfId="92"/>
    <cellStyle name="Check Cell" xfId="93"/>
    <cellStyle name="Comma" xfId="247" builtinId="3"/>
    <cellStyle name="Comma [00]" xfId="94"/>
    <cellStyle name="Comma [00] 2" xfId="95"/>
    <cellStyle name="Comma 10" xfId="96"/>
    <cellStyle name="Comma 11" xfId="97"/>
    <cellStyle name="Comma 11 2" xfId="98"/>
    <cellStyle name="Comma 12" xfId="99"/>
    <cellStyle name="Comma 13" xfId="100"/>
    <cellStyle name="Comma 14" xfId="101"/>
    <cellStyle name="Comma 14 2" xfId="102"/>
    <cellStyle name="Comma 15" xfId="103"/>
    <cellStyle name="Comma 16" xfId="104"/>
    <cellStyle name="Comma 16 2" xfId="105"/>
    <cellStyle name="Comma 17" xfId="106"/>
    <cellStyle name="Comma 2" xfId="107"/>
    <cellStyle name="Comma 2 2" xfId="108"/>
    <cellStyle name="Comma 2 2 2" xfId="109"/>
    <cellStyle name="Comma 2 3" xfId="110"/>
    <cellStyle name="Comma 2 4" xfId="111"/>
    <cellStyle name="Comma 3" xfId="112"/>
    <cellStyle name="Comma 3 2" xfId="113"/>
    <cellStyle name="Comma 3 3" xfId="114"/>
    <cellStyle name="Comma 4" xfId="115"/>
    <cellStyle name="Comma 4 2" xfId="116"/>
    <cellStyle name="Comma 4 2 2" xfId="117"/>
    <cellStyle name="Comma 4 3" xfId="118"/>
    <cellStyle name="Comma 4 4" xfId="119"/>
    <cellStyle name="Comma 4 4 2" xfId="120"/>
    <cellStyle name="Comma 4 5" xfId="121"/>
    <cellStyle name="Comma 4 9" xfId="122"/>
    <cellStyle name="Comma 4_ครุภัณฑ์จัดซื้อ" xfId="123"/>
    <cellStyle name="Comma 5" xfId="124"/>
    <cellStyle name="Comma 5 2" xfId="125"/>
    <cellStyle name="Comma 6" xfId="126"/>
    <cellStyle name="Comma 6 2" xfId="127"/>
    <cellStyle name="Comma 7" xfId="128"/>
    <cellStyle name="Comma 7 2" xfId="129"/>
    <cellStyle name="Comma 7 3" xfId="130"/>
    <cellStyle name="Comma 8" xfId="131"/>
    <cellStyle name="Comma 8 2" xfId="132"/>
    <cellStyle name="Comma 9" xfId="133"/>
    <cellStyle name="Comma 9 2" xfId="134"/>
    <cellStyle name="comma zerodec" xfId="135"/>
    <cellStyle name="Comma0" xfId="136"/>
    <cellStyle name="Currency [00]" xfId="137"/>
    <cellStyle name="Currency 2" xfId="138"/>
    <cellStyle name="Currency1" xfId="139"/>
    <cellStyle name="Date Short" xfId="140"/>
    <cellStyle name="Dollar (zero dec)" xfId="141"/>
    <cellStyle name="Enter Currency (0)" xfId="142"/>
    <cellStyle name="Enter Currency (0) 2" xfId="143"/>
    <cellStyle name="Enter Currency (2)" xfId="144"/>
    <cellStyle name="Enter Units (0)" xfId="145"/>
    <cellStyle name="Enter Units (0) 2" xfId="146"/>
    <cellStyle name="Enter Units (1)" xfId="147"/>
    <cellStyle name="Enter Units (1) 2" xfId="148"/>
    <cellStyle name="Enter Units (2)" xfId="149"/>
    <cellStyle name="Explanatory Text" xfId="150"/>
    <cellStyle name="Fixed" xfId="151"/>
    <cellStyle name="Good" xfId="152"/>
    <cellStyle name="Grey" xfId="153"/>
    <cellStyle name="header" xfId="154"/>
    <cellStyle name="Header Total_Cash Flow Forecast, 12 Months" xfId="155"/>
    <cellStyle name="Header1" xfId="156"/>
    <cellStyle name="Header2" xfId="157"/>
    <cellStyle name="Header3" xfId="158"/>
    <cellStyle name="Heading 1" xfId="159"/>
    <cellStyle name="Heading 2" xfId="160"/>
    <cellStyle name="Heading 3" xfId="161"/>
    <cellStyle name="Heading 4" xfId="162"/>
    <cellStyle name="Input" xfId="163"/>
    <cellStyle name="Input [yellow]" xfId="164"/>
    <cellStyle name="Input_ครุภัณฑ์จัดซื้อ" xfId="165"/>
    <cellStyle name="Link Currency (0)" xfId="166"/>
    <cellStyle name="Link Currency (0) 2" xfId="167"/>
    <cellStyle name="Link Currency (2)" xfId="168"/>
    <cellStyle name="Link Units (0)" xfId="169"/>
    <cellStyle name="Link Units (0) 2" xfId="170"/>
    <cellStyle name="Link Units (1)" xfId="171"/>
    <cellStyle name="Link Units (1) 2" xfId="172"/>
    <cellStyle name="Link Units (2)" xfId="173"/>
    <cellStyle name="Linked Cell" xfId="344" hidden="1"/>
    <cellStyle name="Neutral" xfId="174"/>
    <cellStyle name="Normal" xfId="0" builtinId="0"/>
    <cellStyle name="Normal - Style1" xfId="175"/>
    <cellStyle name="Normal - Style1 2" xfId="176"/>
    <cellStyle name="Normal 10" xfId="177"/>
    <cellStyle name="Normal 11" xfId="178"/>
    <cellStyle name="Normal 12" xfId="179"/>
    <cellStyle name="Normal 13" xfId="180"/>
    <cellStyle name="Normal 14" xfId="181"/>
    <cellStyle name="Normal 15" xfId="182"/>
    <cellStyle name="Normal 16" xfId="183"/>
    <cellStyle name="Normal 17" xfId="184"/>
    <cellStyle name="Normal 18" xfId="185"/>
    <cellStyle name="Normal 19" xfId="186"/>
    <cellStyle name="Normal 2" xfId="187"/>
    <cellStyle name="Normal 2 2" xfId="188"/>
    <cellStyle name="Normal 2 2 2" xfId="189"/>
    <cellStyle name="Normal 2 3" xfId="190"/>
    <cellStyle name="Normal 2 3 2" xfId="191"/>
    <cellStyle name="Normal 2 4" xfId="192"/>
    <cellStyle name="Normal 2_BOQ-EE_B110803" xfId="193"/>
    <cellStyle name="Normal 3" xfId="194"/>
    <cellStyle name="Normal 3 2" xfId="195"/>
    <cellStyle name="Normal 3 3" xfId="196"/>
    <cellStyle name="Normal 3 4" xfId="197"/>
    <cellStyle name="Normal 4" xfId="198"/>
    <cellStyle name="Normal 4 2" xfId="199"/>
    <cellStyle name="Normal 4 3" xfId="200"/>
    <cellStyle name="Normal 5" xfId="201"/>
    <cellStyle name="Normal 5 2" xfId="202"/>
    <cellStyle name="Normal 6" xfId="203"/>
    <cellStyle name="Normal 6 2" xfId="204"/>
    <cellStyle name="Normal 7" xfId="205"/>
    <cellStyle name="Normal 7 2" xfId="206"/>
    <cellStyle name="Normal 8" xfId="207"/>
    <cellStyle name="Normal 8 2" xfId="208"/>
    <cellStyle name="Normal 9" xfId="209"/>
    <cellStyle name="Normal Thai" xfId="210"/>
    <cellStyle name="Note" xfId="211"/>
    <cellStyle name="Output" xfId="212"/>
    <cellStyle name="ParaBirimi [0]_RESULTS" xfId="213"/>
    <cellStyle name="ParaBirimi_RESULTS" xfId="214"/>
    <cellStyle name="Percent [0]" xfId="215"/>
    <cellStyle name="Percent [00]" xfId="216"/>
    <cellStyle name="Percent [2]" xfId="217"/>
    <cellStyle name="Percent 2" xfId="218"/>
    <cellStyle name="Percent 3" xfId="219"/>
    <cellStyle name="Percent 4" xfId="220"/>
    <cellStyle name="Percent 4 2" xfId="221"/>
    <cellStyle name="Percent 5" xfId="222"/>
    <cellStyle name="Percent 6" xfId="223"/>
    <cellStyle name="PrePop Currency (0)" xfId="224"/>
    <cellStyle name="PrePop Currency (0) 2" xfId="225"/>
    <cellStyle name="PrePop Currency (2)" xfId="226"/>
    <cellStyle name="PrePop Units (0)" xfId="227"/>
    <cellStyle name="PrePop Units (0) 2" xfId="228"/>
    <cellStyle name="PrePop Units (1)" xfId="229"/>
    <cellStyle name="PrePop Units (1) 2" xfId="230"/>
    <cellStyle name="PrePop Units (2)" xfId="231"/>
    <cellStyle name="Style 1" xfId="232"/>
    <cellStyle name="Text Indent A" xfId="233"/>
    <cellStyle name="Text Indent B" xfId="234"/>
    <cellStyle name="Text Indent C" xfId="235"/>
    <cellStyle name="Title" xfId="236"/>
    <cellStyle name="Total" xfId="237"/>
    <cellStyle name="Virg? [0]_RESULTS" xfId="238"/>
    <cellStyle name="Virg?_RESULTS" xfId="239"/>
    <cellStyle name="Warning Text" xfId="240"/>
    <cellStyle name="การคำนวณ 2" xfId="241"/>
    <cellStyle name="การคำนวณ 3" xfId="242"/>
    <cellStyle name="ข้อความเตือน 2" xfId="243"/>
    <cellStyle name="ข้อความเตือน 3" xfId="244"/>
    <cellStyle name="ข้อความอธิบาย 2" xfId="245"/>
    <cellStyle name="ข้อความอธิบาย 3" xfId="246"/>
    <cellStyle name="เครื่องหมายจุลภาค 2" xfId="248"/>
    <cellStyle name="เครื่องหมายจุลภาค 2 2" xfId="249"/>
    <cellStyle name="เครื่องหมายจุลภาค 2 2 2" xfId="250"/>
    <cellStyle name="เครื่องหมายจุลภาค 2 2 3" xfId="251"/>
    <cellStyle name="เครื่องหมายจุลภาค 2 3" xfId="252"/>
    <cellStyle name="เครื่องหมายจุลภาค 2 4" xfId="253"/>
    <cellStyle name="เครื่องหมายจุลภาค 3" xfId="254"/>
    <cellStyle name="เครื่องหมายจุลภาค 3 2" xfId="255"/>
    <cellStyle name="เครื่องหมายจุลภาค 3 2 2" xfId="256"/>
    <cellStyle name="เครื่องหมายจุลภาค 3 2 3" xfId="257"/>
    <cellStyle name="เครื่องหมายจุลภาค 3 3" xfId="258"/>
    <cellStyle name="เครื่องหมายจุลภาค 3 4" xfId="259"/>
    <cellStyle name="เครื่องหมายจุลภาค 3_Q059052009 งานเพิ่ม-ลดครั้งที่1 CDS พระราม2" xfId="260"/>
    <cellStyle name="เครื่องหมายจุลภาค 4" xfId="261"/>
    <cellStyle name="เครื่องหมายจุลภาค 4 2" xfId="262"/>
    <cellStyle name="เครื่องหมายจุลภาค 4 2 2" xfId="263"/>
    <cellStyle name="เครื่องหมายจุลภาค 4 3" xfId="264"/>
    <cellStyle name="เครื่องหมายจุลภาค 4_ครุภัณฑ์จัดซื้อ" xfId="265"/>
    <cellStyle name="เครื่องหมายจุลภาค 5" xfId="266"/>
    <cellStyle name="เครื่องหมายจุลภาค 6" xfId="267"/>
    <cellStyle name="เครื่องหมายจุลภาค 7" xfId="268"/>
    <cellStyle name="เครื่องหมายจุลภาค 8" xfId="269"/>
    <cellStyle name="เครื่องหมายจุลภาค_รวม" xfId="270"/>
    <cellStyle name="เครื่องหมายจุลภาค_รวม1" xfId="271"/>
    <cellStyle name="ชื่อเรื่อง 2" xfId="272"/>
    <cellStyle name="ชื่อเรื่อง 3" xfId="273"/>
    <cellStyle name="เชื่อมโยงหลายมิติ_A11_door" xfId="274"/>
    <cellStyle name="เซลล์ตรวจสอบ 2" xfId="275"/>
    <cellStyle name="เซลล์ตรวจสอบ 3" xfId="276"/>
    <cellStyle name="เซลล์ที่มีการเชื่อมโยง 2" xfId="277"/>
    <cellStyle name="เซลล์ที่มีการเชื่อมโยง 3" xfId="278"/>
    <cellStyle name="ดี 2" xfId="279"/>
    <cellStyle name="ดี 3" xfId="280"/>
    <cellStyle name="ตามการเชื่อมโยงหลายมิติ_A11_door" xfId="281"/>
    <cellStyle name="ปกติ 2" xfId="282"/>
    <cellStyle name="ปกติ 2 2" xfId="283"/>
    <cellStyle name="ปกติ 2 2 2" xfId="284"/>
    <cellStyle name="ปกติ 2 3" xfId="285"/>
    <cellStyle name="ปกติ 2 4" xfId="286"/>
    <cellStyle name="ปกติ 2 5" xfId="287"/>
    <cellStyle name="ปกติ 2__ ________________" xfId="288"/>
    <cellStyle name="ปกติ 3" xfId="289"/>
    <cellStyle name="ปกติ 3 2" xfId="290"/>
    <cellStyle name="ปกติ 3 3" xfId="291"/>
    <cellStyle name="ปกติ 3_ครุภัณฑ์ (สำนักงาน" xfId="292"/>
    <cellStyle name="ปกติ 4" xfId="293"/>
    <cellStyle name="ปกติ 5" xfId="294"/>
    <cellStyle name="ปกติ 5 2" xfId="295"/>
    <cellStyle name="ปกติ 6" xfId="296"/>
    <cellStyle name="ปกติ 6 2" xfId="297"/>
    <cellStyle name="ปกติ_  boq-form" xfId="298"/>
    <cellStyle name="ปกติ_tamBQ4201" xfId="299"/>
    <cellStyle name="ปกติ_tamBQ4201 2" xfId="300"/>
    <cellStyle name="ปกติ_รวม" xfId="301"/>
    <cellStyle name="ปกติ_รวม_ครุภัณฑ์จัดซื้อ" xfId="302"/>
    <cellStyle name="ปกติ_รวม_ราคากลาง (สนง.อ.2ชั้น5)" xfId="303"/>
    <cellStyle name="ปกติ_ห้องออกกำลังกาย-ห้องน้ำ" xfId="304"/>
    <cellStyle name="ปกติ_ห้องออกกำลังกาย-ห้องน้ำ_ครุภัณฑ์จัดซื้อ" xfId="305"/>
    <cellStyle name="ปกติ_ห้องออกกำลังกาย-ห้องน้ำ_ราคากลาง (สนง.อ.2ชั้น5)" xfId="306"/>
    <cellStyle name="ป้อนค่า 2" xfId="307"/>
    <cellStyle name="ป้อนค่า 3" xfId="308"/>
    <cellStyle name="ปานกลาง 2" xfId="309"/>
    <cellStyle name="ปานกลาง 3" xfId="310"/>
    <cellStyle name="เปอร์เซ็นต์ 2" xfId="311"/>
    <cellStyle name="เปอร์เซ็นต์ 3" xfId="312"/>
    <cellStyle name="เปอร์เซ็นต์ 4" xfId="313"/>
    <cellStyle name="ผลรวม 2" xfId="314"/>
    <cellStyle name="ผลรวม 3" xfId="315"/>
    <cellStyle name="แย่ 2" xfId="316"/>
    <cellStyle name="แย่ 3" xfId="317"/>
    <cellStyle name="ลักษณะ 1" xfId="318"/>
    <cellStyle name="ส่วนที่ถูกเน้น1 2" xfId="319"/>
    <cellStyle name="ส่วนที่ถูกเน้น1 3" xfId="320"/>
    <cellStyle name="ส่วนที่ถูกเน้น2 2" xfId="321"/>
    <cellStyle name="ส่วนที่ถูกเน้น2 3" xfId="322"/>
    <cellStyle name="ส่วนที่ถูกเน้น3 2" xfId="323"/>
    <cellStyle name="ส่วนที่ถูกเน้น3 3" xfId="324"/>
    <cellStyle name="ส่วนที่ถูกเน้น4 2" xfId="325"/>
    <cellStyle name="ส่วนที่ถูกเน้น4 3" xfId="326"/>
    <cellStyle name="ส่วนที่ถูกเน้น5 2" xfId="327"/>
    <cellStyle name="ส่วนที่ถูกเน้น5 3" xfId="328"/>
    <cellStyle name="ส่วนที่ถูกเน้น6 2" xfId="329"/>
    <cellStyle name="ส่วนที่ถูกเน้น6 3" xfId="330"/>
    <cellStyle name="แสดงผล 2" xfId="331"/>
    <cellStyle name="แสดงผล 3" xfId="332"/>
    <cellStyle name="หมายเหตุ 2" xfId="333"/>
    <cellStyle name="หมายเหตุ 3" xfId="334"/>
    <cellStyle name="หัวเรื่อง 1 2" xfId="335"/>
    <cellStyle name="หัวเรื่อง 1 3" xfId="336"/>
    <cellStyle name="หัวเรื่อง 2 2" xfId="337"/>
    <cellStyle name="หัวเรื่อง 2 3" xfId="338"/>
    <cellStyle name="หัวเรื่อง 3 2" xfId="339"/>
    <cellStyle name="หัวเรื่อง 3 3" xfId="340"/>
    <cellStyle name="หัวเรื่อง 4 2" xfId="341"/>
    <cellStyle name="หัวเรื่อง 4 3" xfId="342"/>
    <cellStyle name="標準_提出金額決裁申請書フォーム" xfId="3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3869</xdr:rowOff>
    </xdr:from>
    <xdr:to>
      <xdr:col>2</xdr:col>
      <xdr:colOff>766044</xdr:colOff>
      <xdr:row>26</xdr:row>
      <xdr:rowOff>3869</xdr:rowOff>
    </xdr:to>
    <xdr:sp macro="" textlink="">
      <xdr:nvSpPr>
        <xdr:cNvPr id="58" name="Rectangle 52"/>
        <xdr:cNvSpPr>
          <a:spLocks noChangeArrowheads="1"/>
        </xdr:cNvSpPr>
      </xdr:nvSpPr>
      <xdr:spPr bwMode="auto">
        <a:xfrm>
          <a:off x="0" y="6663086"/>
          <a:ext cx="36732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             ..............................................  กรรมการ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(นายนิคม  สมบัติ)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นายช่างโยธาชำนาญงาน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กองออกแบบและก่อสร้าง สำนักงานปลัดกระทรวงยุติธรรม</a:t>
          </a:r>
        </a:p>
      </xdr:txBody>
    </xdr:sp>
    <xdr:clientData/>
  </xdr:twoCellAnchor>
  <xdr:twoCellAnchor>
    <xdr:from>
      <xdr:col>2</xdr:col>
      <xdr:colOff>534968</xdr:colOff>
      <xdr:row>26</xdr:row>
      <xdr:rowOff>3875</xdr:rowOff>
    </xdr:from>
    <xdr:to>
      <xdr:col>6</xdr:col>
      <xdr:colOff>0</xdr:colOff>
      <xdr:row>26</xdr:row>
      <xdr:rowOff>3875</xdr:rowOff>
    </xdr:to>
    <xdr:sp macro="" textlink="">
      <xdr:nvSpPr>
        <xdr:cNvPr id="59" name="Rectangle 52"/>
        <xdr:cNvSpPr>
          <a:spLocks noChangeArrowheads="1"/>
        </xdr:cNvSpPr>
      </xdr:nvSpPr>
      <xdr:spPr bwMode="auto">
        <a:xfrm>
          <a:off x="3246792" y="8892941"/>
          <a:ext cx="3477868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..............................................  กรรมการ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(นางสาวจิรยาวดี เจษฎางค์กูร ณ อยุธยา 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เจ้าพนักงานพัสดุปฏิบัติงาน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19</xdr:row>
      <xdr:rowOff>142875</xdr:rowOff>
    </xdr:from>
    <xdr:to>
      <xdr:col>4</xdr:col>
      <xdr:colOff>190500</xdr:colOff>
      <xdr:row>25</xdr:row>
      <xdr:rowOff>209550</xdr:rowOff>
    </xdr:to>
    <xdr:grpSp>
      <xdr:nvGrpSpPr>
        <xdr:cNvPr id="72974" name="Group 7"/>
        <xdr:cNvGrpSpPr>
          <a:grpSpLocks/>
        </xdr:cNvGrpSpPr>
      </xdr:nvGrpSpPr>
      <xdr:grpSpPr bwMode="auto">
        <a:xfrm>
          <a:off x="1247775" y="5105400"/>
          <a:ext cx="3876675" cy="1657350"/>
          <a:chOff x="75283" y="6948970"/>
          <a:chExt cx="4929590" cy="2548832"/>
        </a:xfrm>
      </xdr:grpSpPr>
      <xdr:sp macro="" textlink="">
        <xdr:nvSpPr>
          <xdr:cNvPr id="8" name="TextBox 7"/>
          <xdr:cNvSpPr txBox="1"/>
        </xdr:nvSpPr>
        <xdr:spPr>
          <a:xfrm>
            <a:off x="1116916" y="6948970"/>
            <a:ext cx="3609380" cy="732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endParaRPr lang="en-US" sz="1400"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75283" y="7139400"/>
            <a:ext cx="4929590" cy="23584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endParaRPr lang="th-TH" sz="1400">
              <a:latin typeface="Angsana New" pitchFamily="18" charset="-34"/>
              <a:cs typeface="Angsana New" pitchFamily="18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3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4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5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6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7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8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59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0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1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2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3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4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5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6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7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8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69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0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1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2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3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4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5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6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7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8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79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80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81" name="Text Box 3102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82" name="Text Box 3103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83" name="Text Box 3104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78</xdr:row>
      <xdr:rowOff>0</xdr:rowOff>
    </xdr:from>
    <xdr:to>
      <xdr:col>1</xdr:col>
      <xdr:colOff>1152525</xdr:colOff>
      <xdr:row>79</xdr:row>
      <xdr:rowOff>28575</xdr:rowOff>
    </xdr:to>
    <xdr:sp macro="" textlink="">
      <xdr:nvSpPr>
        <xdr:cNvPr id="80384" name="Text Box 3105"/>
        <xdr:cNvSpPr txBox="1">
          <a:spLocks noChangeArrowheads="1"/>
        </xdr:cNvSpPr>
      </xdr:nvSpPr>
      <xdr:spPr bwMode="auto">
        <a:xfrm>
          <a:off x="1514475" y="26879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53" name="Text Box 3102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54" name="Text Box 3103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55" name="Text Box 3104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56" name="Text Box 3105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0</xdr:rowOff>
    </xdr:from>
    <xdr:to>
      <xdr:col>1</xdr:col>
      <xdr:colOff>1152525</xdr:colOff>
      <xdr:row>11</xdr:row>
      <xdr:rowOff>28575</xdr:rowOff>
    </xdr:to>
    <xdr:sp macro="" textlink="">
      <xdr:nvSpPr>
        <xdr:cNvPr id="84357" name="Text Box 3102"/>
        <xdr:cNvSpPr txBox="1">
          <a:spLocks noChangeArrowheads="1"/>
        </xdr:cNvSpPr>
      </xdr:nvSpPr>
      <xdr:spPr bwMode="auto">
        <a:xfrm>
          <a:off x="1514475" y="2895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0</xdr:rowOff>
    </xdr:from>
    <xdr:to>
      <xdr:col>1</xdr:col>
      <xdr:colOff>1152525</xdr:colOff>
      <xdr:row>11</xdr:row>
      <xdr:rowOff>28575</xdr:rowOff>
    </xdr:to>
    <xdr:sp macro="" textlink="">
      <xdr:nvSpPr>
        <xdr:cNvPr id="84358" name="Text Box 3103"/>
        <xdr:cNvSpPr txBox="1">
          <a:spLocks noChangeArrowheads="1"/>
        </xdr:cNvSpPr>
      </xdr:nvSpPr>
      <xdr:spPr bwMode="auto">
        <a:xfrm>
          <a:off x="1514475" y="2895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0</xdr:rowOff>
    </xdr:from>
    <xdr:to>
      <xdr:col>1</xdr:col>
      <xdr:colOff>1152525</xdr:colOff>
      <xdr:row>11</xdr:row>
      <xdr:rowOff>28575</xdr:rowOff>
    </xdr:to>
    <xdr:sp macro="" textlink="">
      <xdr:nvSpPr>
        <xdr:cNvPr id="84359" name="Text Box 3104"/>
        <xdr:cNvSpPr txBox="1">
          <a:spLocks noChangeArrowheads="1"/>
        </xdr:cNvSpPr>
      </xdr:nvSpPr>
      <xdr:spPr bwMode="auto">
        <a:xfrm>
          <a:off x="1514475" y="2895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0</xdr:rowOff>
    </xdr:from>
    <xdr:to>
      <xdr:col>1</xdr:col>
      <xdr:colOff>1152525</xdr:colOff>
      <xdr:row>11</xdr:row>
      <xdr:rowOff>28575</xdr:rowOff>
    </xdr:to>
    <xdr:sp macro="" textlink="">
      <xdr:nvSpPr>
        <xdr:cNvPr id="84360" name="Text Box 3105"/>
        <xdr:cNvSpPr txBox="1">
          <a:spLocks noChangeArrowheads="1"/>
        </xdr:cNvSpPr>
      </xdr:nvSpPr>
      <xdr:spPr bwMode="auto">
        <a:xfrm>
          <a:off x="1514475" y="2895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61" name="Text Box 3102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62" name="Text Box 3103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63" name="Text Box 3104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10</xdr:row>
      <xdr:rowOff>28575</xdr:rowOff>
    </xdr:to>
    <xdr:sp macro="" textlink="">
      <xdr:nvSpPr>
        <xdr:cNvPr id="84364" name="Text Box 3105"/>
        <xdr:cNvSpPr txBox="1">
          <a:spLocks noChangeArrowheads="1"/>
        </xdr:cNvSpPr>
      </xdr:nvSpPr>
      <xdr:spPr bwMode="auto">
        <a:xfrm>
          <a:off x="1514475" y="2619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65" name="Text Box 3102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66" name="Text Box 3103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67" name="Text Box 3104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68" name="Text Box 3105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69" name="Text Box 3102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0" name="Text Box 3103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1" name="Text Box 3104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2" name="Text Box 3105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3" name="Text Box 3102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4" name="Text Box 3103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5" name="Text Box 3104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76" name="Text Box 3105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77" name="Text Box 3102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78" name="Text Box 3103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79" name="Text Box 3104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14</xdr:row>
      <xdr:rowOff>28575</xdr:rowOff>
    </xdr:to>
    <xdr:sp macro="" textlink="">
      <xdr:nvSpPr>
        <xdr:cNvPr id="84380" name="Text Box 3105"/>
        <xdr:cNvSpPr txBox="1">
          <a:spLocks noChangeArrowheads="1"/>
        </xdr:cNvSpPr>
      </xdr:nvSpPr>
      <xdr:spPr bwMode="auto">
        <a:xfrm>
          <a:off x="1514475" y="372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81" name="Text Box 3102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82" name="Text Box 3103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83" name="Text Box 3104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15</xdr:row>
      <xdr:rowOff>9525</xdr:rowOff>
    </xdr:to>
    <xdr:sp macro="" textlink="">
      <xdr:nvSpPr>
        <xdr:cNvPr id="84384" name="Text Box 3105"/>
        <xdr:cNvSpPr txBox="1">
          <a:spLocks noChangeArrowheads="1"/>
        </xdr:cNvSpPr>
      </xdr:nvSpPr>
      <xdr:spPr bwMode="auto">
        <a:xfrm>
          <a:off x="1514475" y="40005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77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78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79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0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1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2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3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4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5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6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7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8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89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0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1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2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3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4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5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6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7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8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399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0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1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2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3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4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5" name="Text Box 3102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6" name="Text Box 3103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7" name="Text Box 3104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42</xdr:row>
      <xdr:rowOff>0</xdr:rowOff>
    </xdr:from>
    <xdr:to>
      <xdr:col>1</xdr:col>
      <xdr:colOff>1152525</xdr:colOff>
      <xdr:row>43</xdr:row>
      <xdr:rowOff>9525</xdr:rowOff>
    </xdr:to>
    <xdr:sp macro="" textlink="">
      <xdr:nvSpPr>
        <xdr:cNvPr id="81408" name="Text Box 3105"/>
        <xdr:cNvSpPr txBox="1">
          <a:spLocks noChangeArrowheads="1"/>
        </xdr:cNvSpPr>
      </xdr:nvSpPr>
      <xdr:spPr bwMode="auto">
        <a:xfrm>
          <a:off x="1514475" y="124015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1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2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3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4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5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6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7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8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09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0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1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2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3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4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5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6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7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8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19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0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1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2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3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4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5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6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7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8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29" name="Text Box 3102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30" name="Text Box 3103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31" name="Text Box 3104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25</xdr:row>
      <xdr:rowOff>9525</xdr:rowOff>
    </xdr:to>
    <xdr:sp macro="" textlink="">
      <xdr:nvSpPr>
        <xdr:cNvPr id="82432" name="Text Box 3105"/>
        <xdr:cNvSpPr txBox="1">
          <a:spLocks noChangeArrowheads="1"/>
        </xdr:cNvSpPr>
      </xdr:nvSpPr>
      <xdr:spPr bwMode="auto">
        <a:xfrm>
          <a:off x="1514475" y="70866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65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66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67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68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69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0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1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2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3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4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5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6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7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8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79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0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1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2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3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4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5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6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7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8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89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0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1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2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3" name="Text Box 3102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4" name="Text Box 3103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5" name="Text Box 3104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52</xdr:row>
      <xdr:rowOff>9525</xdr:rowOff>
    </xdr:to>
    <xdr:sp macro="" textlink="">
      <xdr:nvSpPr>
        <xdr:cNvPr id="85396" name="Text Box 3105"/>
        <xdr:cNvSpPr txBox="1">
          <a:spLocks noChangeArrowheads="1"/>
        </xdr:cNvSpPr>
      </xdr:nvSpPr>
      <xdr:spPr bwMode="auto">
        <a:xfrm>
          <a:off x="1514475" y="150590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28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29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0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1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2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3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4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5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6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7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8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39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0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1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2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3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4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5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6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7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8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49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0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1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2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3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4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5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6" name="Text Box 3102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7" name="Text Box 3103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8" name="Text Box 3104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0</xdr:rowOff>
    </xdr:from>
    <xdr:to>
      <xdr:col>1</xdr:col>
      <xdr:colOff>1152525</xdr:colOff>
      <xdr:row>24</xdr:row>
      <xdr:rowOff>9525</xdr:rowOff>
    </xdr:to>
    <xdr:sp macro="" textlink="">
      <xdr:nvSpPr>
        <xdr:cNvPr id="83459" name="Text Box 3105"/>
        <xdr:cNvSpPr txBox="1">
          <a:spLocks noChangeArrowheads="1"/>
        </xdr:cNvSpPr>
      </xdr:nvSpPr>
      <xdr:spPr bwMode="auto">
        <a:xfrm>
          <a:off x="1514475" y="67913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zoomScale="130" zoomScaleNormal="130" zoomScaleSheetLayoutView="130" zoomScalePageLayoutView="130" workbookViewId="0">
      <selection activeCell="B2" sqref="B2"/>
    </sheetView>
  </sheetViews>
  <sheetFormatPr defaultRowHeight="18.75"/>
  <cols>
    <col min="1" max="1" width="14.7109375" style="49" customWidth="1"/>
    <col min="2" max="2" width="36" style="49" customWidth="1"/>
    <col min="3" max="3" width="23" style="49" customWidth="1"/>
    <col min="4" max="4" width="22.5703125" style="49" customWidth="1"/>
    <col min="5" max="16384" width="9.140625" style="49"/>
  </cols>
  <sheetData>
    <row r="1" spans="1:4" ht="21">
      <c r="A1" s="291" t="s">
        <v>32</v>
      </c>
      <c r="B1" s="291"/>
      <c r="C1" s="291"/>
      <c r="D1" s="291"/>
    </row>
    <row r="2" spans="1:4" s="52" customFormat="1" ht="19.5">
      <c r="A2" s="82"/>
      <c r="B2" s="82"/>
      <c r="C2" s="82"/>
      <c r="D2" s="82"/>
    </row>
    <row r="3" spans="1:4" ht="22.5" customHeight="1">
      <c r="A3" s="83" t="s">
        <v>243</v>
      </c>
      <c r="B3" s="84"/>
      <c r="C3" s="84"/>
      <c r="D3" s="84"/>
    </row>
    <row r="4" spans="1:4" ht="22.5" customHeight="1">
      <c r="A4" s="83" t="s">
        <v>74</v>
      </c>
      <c r="B4" s="84"/>
      <c r="C4" s="84"/>
      <c r="D4" s="84"/>
    </row>
    <row r="5" spans="1:4" ht="22.5" customHeight="1">
      <c r="A5" s="85" t="s">
        <v>47</v>
      </c>
      <c r="B5" s="90"/>
      <c r="C5" s="84"/>
      <c r="D5" s="84"/>
    </row>
    <row r="6" spans="1:4" ht="22.5" customHeight="1">
      <c r="A6" s="83" t="s">
        <v>249</v>
      </c>
      <c r="B6" s="86"/>
      <c r="C6" s="87"/>
      <c r="D6" s="84"/>
    </row>
    <row r="7" spans="1:4" s="50" customFormat="1" ht="22.5" customHeight="1">
      <c r="A7" s="90" t="s">
        <v>29</v>
      </c>
      <c r="B7" s="84"/>
      <c r="C7" s="90" t="s">
        <v>48</v>
      </c>
      <c r="D7" s="84"/>
    </row>
    <row r="8" spans="1:4" s="50" customFormat="1" ht="22.5" customHeight="1" thickBot="1">
      <c r="A8" s="91" t="s">
        <v>250</v>
      </c>
      <c r="B8" s="92"/>
      <c r="C8" s="92"/>
      <c r="D8" s="92"/>
    </row>
    <row r="9" spans="1:4" ht="19.5" thickTop="1">
      <c r="A9" s="53" t="s">
        <v>0</v>
      </c>
      <c r="B9" s="54" t="s">
        <v>1</v>
      </c>
      <c r="C9" s="54" t="s">
        <v>11</v>
      </c>
      <c r="D9" s="55" t="s">
        <v>2</v>
      </c>
    </row>
    <row r="10" spans="1:4">
      <c r="A10" s="56"/>
      <c r="B10" s="57"/>
      <c r="C10" s="57" t="s">
        <v>13</v>
      </c>
      <c r="D10" s="58"/>
    </row>
    <row r="11" spans="1:4">
      <c r="A11" s="59">
        <v>1</v>
      </c>
      <c r="B11" s="60" t="s">
        <v>20</v>
      </c>
      <c r="C11" s="61">
        <f>'ปร 5 (ก)'!E25</f>
        <v>0</v>
      </c>
      <c r="D11" s="116" t="s">
        <v>28</v>
      </c>
    </row>
    <row r="12" spans="1:4">
      <c r="A12" s="62">
        <v>2</v>
      </c>
      <c r="B12" s="118" t="s">
        <v>34</v>
      </c>
      <c r="C12" s="63">
        <f>'ปร 5 (ข)'!E18</f>
        <v>0</v>
      </c>
      <c r="D12" s="117" t="s">
        <v>43</v>
      </c>
    </row>
    <row r="13" spans="1:4">
      <c r="A13" s="64"/>
      <c r="B13" s="65"/>
      <c r="C13" s="66"/>
      <c r="D13" s="67"/>
    </row>
    <row r="14" spans="1:4">
      <c r="A14" s="64"/>
      <c r="B14" s="65"/>
      <c r="C14" s="66"/>
      <c r="D14" s="67"/>
    </row>
    <row r="15" spans="1:4">
      <c r="A15" s="64"/>
      <c r="B15" s="65"/>
      <c r="C15" s="66"/>
      <c r="D15" s="67"/>
    </row>
    <row r="16" spans="1:4" ht="19.5" thickBot="1">
      <c r="A16" s="68"/>
      <c r="B16" s="69"/>
      <c r="C16" s="70"/>
      <c r="D16" s="71"/>
    </row>
    <row r="17" spans="1:7" ht="19.5" thickTop="1">
      <c r="A17" s="292" t="s">
        <v>16</v>
      </c>
      <c r="B17" s="72" t="s">
        <v>23</v>
      </c>
      <c r="C17" s="73">
        <f>SUM(C11:C16)</f>
        <v>0</v>
      </c>
      <c r="D17" s="74"/>
    </row>
    <row r="18" spans="1:7" ht="19.5" thickBot="1">
      <c r="A18" s="293"/>
      <c r="B18" s="51" t="s">
        <v>44</v>
      </c>
      <c r="C18" s="75"/>
      <c r="D18" s="129"/>
    </row>
    <row r="19" spans="1:7" ht="19.5" thickTop="1">
      <c r="A19" s="293"/>
      <c r="B19" s="51" t="s">
        <v>17</v>
      </c>
      <c r="C19" s="76"/>
      <c r="D19" s="77"/>
    </row>
    <row r="20" spans="1:7" ht="18.75" customHeight="1" thickBot="1">
      <c r="A20" s="78"/>
      <c r="B20" s="79"/>
      <c r="C20" s="79"/>
      <c r="D20" s="80"/>
      <c r="E20" s="51"/>
      <c r="F20" s="51"/>
    </row>
    <row r="21" spans="1:7" ht="19.5" hidden="1" thickTop="1">
      <c r="A21" s="285"/>
      <c r="B21" s="128"/>
      <c r="C21" s="50"/>
      <c r="D21" s="50"/>
      <c r="E21" s="51"/>
      <c r="F21" s="51"/>
      <c r="G21" s="50"/>
    </row>
    <row r="22" spans="1:7" s="93" customFormat="1" ht="22.5" customHeight="1" thickTop="1">
      <c r="B22" s="102"/>
      <c r="E22" s="47"/>
      <c r="F22" s="102"/>
    </row>
    <row r="23" spans="1:7" s="48" customFormat="1">
      <c r="A23" s="290"/>
      <c r="B23" s="290"/>
      <c r="C23" s="290"/>
      <c r="D23" s="290"/>
    </row>
    <row r="24" spans="1:7" s="81" customFormat="1" ht="18.75" customHeight="1">
      <c r="A24" s="48"/>
      <c r="B24" s="286"/>
      <c r="C24" s="48"/>
      <c r="D24" s="48"/>
      <c r="E24" s="48"/>
      <c r="F24" s="48"/>
    </row>
    <row r="25" spans="1:7" s="48" customFormat="1">
      <c r="A25" s="145"/>
      <c r="B25" s="51"/>
    </row>
    <row r="26" spans="1:7" s="48" customFormat="1" ht="23.25" customHeight="1">
      <c r="B26" s="288"/>
      <c r="C26" s="288"/>
      <c r="D26" s="288"/>
    </row>
    <row r="27" spans="1:7" s="48" customFormat="1" ht="20.25" customHeight="1"/>
    <row r="28" spans="1:7" s="48" customFormat="1">
      <c r="B28" s="131"/>
      <c r="C28" s="289"/>
      <c r="D28" s="289"/>
    </row>
    <row r="29" spans="1:7" s="48" customFormat="1">
      <c r="B29" s="144"/>
      <c r="C29" s="287"/>
      <c r="D29" s="287"/>
    </row>
    <row r="30" spans="1:7" s="48" customFormat="1">
      <c r="B30" s="146"/>
      <c r="C30" s="287"/>
      <c r="D30" s="287"/>
    </row>
    <row r="31" spans="1:7" s="48" customFormat="1">
      <c r="B31" s="199"/>
      <c r="C31" s="132"/>
      <c r="D31" s="132"/>
    </row>
    <row r="32" spans="1:7" s="48" customFormat="1">
      <c r="B32" s="146"/>
      <c r="C32" s="287"/>
      <c r="D32" s="287"/>
    </row>
    <row r="33" spans="1:4" s="48" customFormat="1" ht="21.75" customHeight="1">
      <c r="B33" s="146"/>
      <c r="C33" s="287"/>
      <c r="D33" s="287"/>
    </row>
    <row r="34" spans="1:4" s="48" customFormat="1">
      <c r="B34" s="146"/>
      <c r="C34" s="132"/>
      <c r="D34" s="132"/>
    </row>
    <row r="35" spans="1:4" s="48" customFormat="1">
      <c r="B35" s="146"/>
      <c r="C35" s="132"/>
      <c r="D35" s="132"/>
    </row>
    <row r="36" spans="1:4" s="48" customFormat="1">
      <c r="B36" s="146"/>
      <c r="C36" s="132"/>
      <c r="D36" s="132"/>
    </row>
    <row r="37" spans="1:4" s="48" customFormat="1">
      <c r="A37" s="113"/>
      <c r="B37" s="131"/>
      <c r="C37" s="113"/>
      <c r="D37" s="93"/>
    </row>
    <row r="38" spans="1:4">
      <c r="B38" s="48"/>
    </row>
  </sheetData>
  <mergeCells count="9">
    <mergeCell ref="C33:D33"/>
    <mergeCell ref="B26:D26"/>
    <mergeCell ref="C28:D28"/>
    <mergeCell ref="A23:D23"/>
    <mergeCell ref="A1:D1"/>
    <mergeCell ref="A17:A19"/>
    <mergeCell ref="C30:D30"/>
    <mergeCell ref="C29:D29"/>
    <mergeCell ref="C32:D32"/>
  </mergeCells>
  <phoneticPr fontId="48" type="noConversion"/>
  <pageMargins left="0.78740157480314965" right="0.19685039370078741" top="0.31496062992125984" bottom="0.31496062992125984" header="0.39370078740157483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="115" zoomScaleNormal="90" zoomScaleSheetLayoutView="120" zoomScalePageLayoutView="115" workbookViewId="0">
      <selection activeCell="D9" sqref="D9"/>
    </sheetView>
  </sheetViews>
  <sheetFormatPr defaultRowHeight="18.75"/>
  <cols>
    <col min="1" max="1" width="12.7109375" style="15" customWidth="1"/>
    <col min="2" max="2" width="31.7109375" style="15" customWidth="1"/>
    <col min="3" max="3" width="19" style="15" customWidth="1"/>
    <col min="4" max="4" width="11.5703125" style="15" customWidth="1"/>
    <col min="5" max="5" width="15.85546875" style="15" customWidth="1"/>
    <col min="6" max="6" width="13" style="15" customWidth="1"/>
    <col min="7" max="16384" width="9.140625" style="15"/>
  </cols>
  <sheetData>
    <row r="1" spans="1:6" ht="21">
      <c r="A1" s="296" t="s">
        <v>33</v>
      </c>
      <c r="B1" s="297"/>
      <c r="C1" s="297"/>
      <c r="D1" s="297"/>
      <c r="E1" s="297"/>
      <c r="F1" s="297"/>
    </row>
    <row r="2" spans="1:6" s="17" customFormat="1" ht="19.5">
      <c r="A2" s="298"/>
      <c r="B2" s="298"/>
      <c r="C2" s="298"/>
      <c r="D2" s="298"/>
      <c r="E2" s="298"/>
      <c r="F2" s="298"/>
    </row>
    <row r="3" spans="1:6" s="17" customFormat="1" ht="19.5">
      <c r="A3" s="8" t="s">
        <v>46</v>
      </c>
      <c r="B3" s="16"/>
      <c r="C3" s="16"/>
      <c r="D3" s="16"/>
      <c r="E3" s="16"/>
      <c r="F3" s="16"/>
    </row>
    <row r="4" spans="1:6" ht="22.5" customHeight="1">
      <c r="A4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4" s="18"/>
      <c r="C4" s="18"/>
      <c r="D4" s="18"/>
      <c r="E4" s="18"/>
      <c r="F4" s="18"/>
    </row>
    <row r="5" spans="1:6" ht="22.5" customHeight="1">
      <c r="A5" s="10" t="s">
        <v>74</v>
      </c>
      <c r="B5" s="18"/>
      <c r="C5" s="18"/>
      <c r="D5" s="18"/>
      <c r="E5" s="18"/>
      <c r="F5" s="18"/>
    </row>
    <row r="6" spans="1:6" ht="22.5" customHeight="1">
      <c r="A6" s="19" t="s">
        <v>47</v>
      </c>
      <c r="B6" s="152"/>
      <c r="C6" s="20"/>
      <c r="D6" s="20"/>
      <c r="E6" s="18"/>
      <c r="F6" s="18"/>
    </row>
    <row r="7" spans="1:6" ht="22.5" customHeight="1">
      <c r="A7" s="10" t="s">
        <v>256</v>
      </c>
      <c r="B7" s="18"/>
      <c r="C7" s="21"/>
      <c r="D7" s="18"/>
      <c r="E7" s="21"/>
      <c r="F7" s="18"/>
    </row>
    <row r="8" spans="1:6" s="22" customFormat="1" ht="22.5" customHeight="1">
      <c r="A8" s="21" t="s">
        <v>25</v>
      </c>
      <c r="B8" s="18"/>
      <c r="C8" s="18"/>
      <c r="D8" s="21" t="s">
        <v>45</v>
      </c>
      <c r="E8" s="18"/>
      <c r="F8" s="18"/>
    </row>
    <row r="9" spans="1:6" s="22" customFormat="1" ht="22.5" customHeight="1" thickBot="1">
      <c r="A9" s="23" t="s">
        <v>255</v>
      </c>
      <c r="B9" s="24"/>
      <c r="C9" s="24"/>
      <c r="D9" s="24"/>
      <c r="E9" s="24"/>
      <c r="F9" s="24"/>
    </row>
    <row r="10" spans="1:6" ht="19.5" thickTop="1">
      <c r="A10" s="25" t="s">
        <v>0</v>
      </c>
      <c r="B10" s="25" t="s">
        <v>1</v>
      </c>
      <c r="C10" s="25" t="s">
        <v>11</v>
      </c>
      <c r="D10" s="25" t="s">
        <v>19</v>
      </c>
      <c r="E10" s="25" t="s">
        <v>12</v>
      </c>
      <c r="F10" s="25" t="s">
        <v>2</v>
      </c>
    </row>
    <row r="11" spans="1:6">
      <c r="A11" s="26"/>
      <c r="B11" s="26"/>
      <c r="C11" s="26" t="s">
        <v>13</v>
      </c>
      <c r="D11" s="26"/>
      <c r="E11" s="26" t="s">
        <v>13</v>
      </c>
      <c r="F11" s="26"/>
    </row>
    <row r="12" spans="1:6">
      <c r="A12" s="27"/>
      <c r="B12" s="28" t="s">
        <v>20</v>
      </c>
      <c r="C12" s="29"/>
      <c r="D12" s="30"/>
      <c r="E12" s="31"/>
      <c r="F12" s="32"/>
    </row>
    <row r="13" spans="1:6">
      <c r="A13" s="33">
        <v>1</v>
      </c>
      <c r="B13" s="32" t="s">
        <v>96</v>
      </c>
      <c r="C13" s="29">
        <f>'สรุป(ปร4 สถาปัตยกรรม)'!I78</f>
        <v>0</v>
      </c>
      <c r="D13" s="30"/>
      <c r="E13" s="31"/>
      <c r="F13" s="32"/>
    </row>
    <row r="14" spans="1:6">
      <c r="A14" s="33">
        <v>2</v>
      </c>
      <c r="B14" s="32" t="s">
        <v>102</v>
      </c>
      <c r="C14" s="29">
        <f>'สรุป(ปร4 โครงสร้าง) '!I42</f>
        <v>0</v>
      </c>
      <c r="D14" s="30"/>
      <c r="E14" s="31"/>
      <c r="F14" s="32"/>
    </row>
    <row r="15" spans="1:6">
      <c r="A15" s="33">
        <v>3</v>
      </c>
      <c r="B15" s="32" t="s">
        <v>103</v>
      </c>
      <c r="C15" s="29">
        <f>'สรุป(ปร4 ไฟฟ้าและแสงสว่าง)'!I49</f>
        <v>0</v>
      </c>
      <c r="D15" s="30"/>
      <c r="E15" s="31"/>
      <c r="F15" s="32"/>
    </row>
    <row r="16" spans="1:6">
      <c r="A16" s="33">
        <v>4</v>
      </c>
      <c r="B16" s="32" t="s">
        <v>104</v>
      </c>
      <c r="C16" s="29">
        <f>'สรุป(ปร4 สุขาภิบาลและประปา)'!I24</f>
        <v>0</v>
      </c>
      <c r="D16" s="30"/>
      <c r="E16" s="31"/>
      <c r="F16" s="32"/>
    </row>
    <row r="17" spans="1:6">
      <c r="A17" s="33">
        <v>5</v>
      </c>
      <c r="B17" s="32" t="s">
        <v>105</v>
      </c>
      <c r="C17" s="29">
        <f>'สรุป(ปร4 ปรับอากาศ)'!I23</f>
        <v>0</v>
      </c>
      <c r="D17" s="30"/>
      <c r="E17" s="31"/>
      <c r="F17" s="32"/>
    </row>
    <row r="18" spans="1:6" s="38" customFormat="1">
      <c r="A18" s="27"/>
      <c r="B18" s="27" t="s">
        <v>21</v>
      </c>
      <c r="C18" s="34">
        <f>SUM(C13:C17)</f>
        <v>0</v>
      </c>
      <c r="D18" s="120">
        <v>1.2988</v>
      </c>
      <c r="E18" s="36">
        <f>C18*D18</f>
        <v>0</v>
      </c>
      <c r="F18" s="37"/>
    </row>
    <row r="19" spans="1:6">
      <c r="A19" s="33"/>
      <c r="B19" s="37" t="s">
        <v>14</v>
      </c>
      <c r="C19" s="39"/>
      <c r="D19" s="40"/>
      <c r="E19" s="39"/>
      <c r="F19" s="41"/>
    </row>
    <row r="20" spans="1:6">
      <c r="A20" s="32"/>
      <c r="B20" s="32" t="s">
        <v>26</v>
      </c>
      <c r="C20" s="42"/>
      <c r="D20" s="33"/>
      <c r="E20" s="32"/>
      <c r="F20" s="32"/>
    </row>
    <row r="21" spans="1:6">
      <c r="A21" s="32"/>
      <c r="B21" s="32" t="s">
        <v>27</v>
      </c>
      <c r="C21" s="32"/>
      <c r="D21" s="33"/>
      <c r="E21" s="32"/>
      <c r="F21" s="32"/>
    </row>
    <row r="22" spans="1:6">
      <c r="A22" s="32"/>
      <c r="B22" s="32" t="s">
        <v>211</v>
      </c>
      <c r="C22" s="32"/>
      <c r="D22" s="32"/>
      <c r="E22" s="32"/>
      <c r="F22" s="32"/>
    </row>
    <row r="23" spans="1:6">
      <c r="A23" s="32"/>
      <c r="B23" s="32" t="s">
        <v>15</v>
      </c>
      <c r="C23" s="32"/>
      <c r="D23" s="32"/>
      <c r="E23" s="43"/>
      <c r="F23" s="44"/>
    </row>
    <row r="24" spans="1:6">
      <c r="A24" s="33"/>
      <c r="B24" s="32"/>
      <c r="C24" s="43"/>
      <c r="D24" s="32"/>
      <c r="E24" s="39"/>
      <c r="F24" s="46"/>
    </row>
    <row r="25" spans="1:6" ht="19.5" thickBot="1">
      <c r="A25" s="191"/>
      <c r="B25" s="192" t="s">
        <v>22</v>
      </c>
      <c r="C25" s="24"/>
      <c r="D25" s="24"/>
      <c r="E25" s="190">
        <f>SUM(E12:E24)</f>
        <v>0</v>
      </c>
      <c r="F25" s="24"/>
    </row>
    <row r="26" spans="1:6" s="49" customFormat="1" ht="23.25" customHeight="1" thickTop="1">
      <c r="B26" s="88" t="s">
        <v>31</v>
      </c>
      <c r="C26" s="89"/>
      <c r="D26" s="48" t="s">
        <v>30</v>
      </c>
      <c r="E26" s="48" t="s">
        <v>18</v>
      </c>
    </row>
    <row r="27" spans="1:6" s="49" customFormat="1" ht="23.25" customHeight="1">
      <c r="A27" s="295"/>
      <c r="B27" s="295"/>
      <c r="C27" s="295"/>
      <c r="D27" s="295"/>
      <c r="E27" s="295"/>
      <c r="F27" s="295"/>
    </row>
    <row r="28" spans="1:6" s="93" customFormat="1" ht="22.5" customHeight="1">
      <c r="A28" s="271"/>
      <c r="B28" s="271"/>
      <c r="C28" s="271"/>
      <c r="D28" s="271"/>
      <c r="E28" s="272"/>
      <c r="F28" s="270"/>
    </row>
    <row r="29" spans="1:6" s="48" customFormat="1" ht="21">
      <c r="A29" s="299"/>
      <c r="B29" s="299"/>
      <c r="C29" s="299"/>
      <c r="D29" s="299"/>
      <c r="E29" s="299"/>
      <c r="F29" s="299"/>
    </row>
    <row r="30" spans="1:6" s="81" customFormat="1" ht="18.75" customHeight="1">
      <c r="A30" s="131"/>
      <c r="B30" s="131" t="s">
        <v>247</v>
      </c>
      <c r="C30" s="131"/>
      <c r="D30" s="131"/>
      <c r="E30" s="131"/>
    </row>
    <row r="31" spans="1:6" s="48" customFormat="1" ht="14.25" customHeight="1">
      <c r="A31" s="145"/>
      <c r="B31" s="294" t="s">
        <v>248</v>
      </c>
      <c r="C31" s="294"/>
      <c r="D31" s="294"/>
      <c r="E31" s="275"/>
    </row>
    <row r="32" spans="1:6" s="48" customFormat="1" ht="4.5" customHeight="1">
      <c r="A32" s="287"/>
      <c r="B32" s="287"/>
      <c r="C32" s="287"/>
      <c r="D32" s="131"/>
    </row>
    <row r="33" spans="1:6" s="48" customFormat="1" ht="15.75" customHeight="1">
      <c r="A33" s="147"/>
      <c r="B33" s="148"/>
      <c r="C33" s="149"/>
      <c r="D33" s="149"/>
    </row>
    <row r="34" spans="1:6" s="48" customFormat="1" ht="12.75" customHeight="1">
      <c r="B34" s="132"/>
      <c r="C34" s="269" t="s">
        <v>245</v>
      </c>
      <c r="D34" s="289"/>
      <c r="E34" s="289"/>
      <c r="F34" s="289"/>
    </row>
    <row r="35" spans="1:6" s="48" customFormat="1" ht="12.75" customHeight="1">
      <c r="B35" s="144"/>
      <c r="C35" s="269"/>
      <c r="D35" s="289"/>
      <c r="E35" s="289"/>
      <c r="F35" s="273"/>
    </row>
    <row r="36" spans="1:6" s="48" customFormat="1" ht="21.75" customHeight="1">
      <c r="A36" s="274"/>
      <c r="B36" s="274"/>
      <c r="C36" s="273"/>
      <c r="D36" s="289"/>
      <c r="E36" s="289"/>
      <c r="F36" s="273"/>
    </row>
    <row r="37" spans="1:6" s="48" customFormat="1" ht="9.75" customHeight="1">
      <c r="B37" s="146"/>
      <c r="C37" s="132"/>
      <c r="D37" s="132"/>
    </row>
    <row r="38" spans="1:6" s="48" customFormat="1" ht="10.5" customHeight="1">
      <c r="A38" s="51"/>
      <c r="B38" s="199"/>
      <c r="C38" s="300"/>
      <c r="D38" s="300"/>
      <c r="E38" s="300"/>
      <c r="F38" s="300"/>
    </row>
    <row r="39" spans="1:6" s="48" customFormat="1" ht="21.75" customHeight="1">
      <c r="B39" s="146"/>
      <c r="C39" s="287"/>
      <c r="D39" s="287"/>
      <c r="E39" s="287"/>
    </row>
    <row r="40" spans="1:6" s="48" customFormat="1" ht="20.25" customHeight="1">
      <c r="B40" s="146"/>
      <c r="C40" s="287"/>
      <c r="D40" s="287"/>
      <c r="E40" s="287"/>
    </row>
    <row r="41" spans="1:6" s="48" customFormat="1">
      <c r="B41" s="146"/>
      <c r="C41" s="132"/>
      <c r="D41" s="132"/>
    </row>
    <row r="42" spans="1:6" s="48" customFormat="1">
      <c r="B42" s="146"/>
      <c r="C42" s="132"/>
      <c r="D42" s="132"/>
    </row>
    <row r="43" spans="1:6" s="48" customFormat="1" ht="21">
      <c r="A43" s="113"/>
      <c r="B43" s="131"/>
      <c r="C43" s="113"/>
      <c r="D43" s="150"/>
    </row>
    <row r="44" spans="1:6">
      <c r="B44" s="38"/>
    </row>
  </sheetData>
  <mergeCells count="12">
    <mergeCell ref="D35:E35"/>
    <mergeCell ref="D36:E36"/>
    <mergeCell ref="C38:F38"/>
    <mergeCell ref="C39:E39"/>
    <mergeCell ref="C40:E40"/>
    <mergeCell ref="D34:F34"/>
    <mergeCell ref="B31:D31"/>
    <mergeCell ref="A32:C32"/>
    <mergeCell ref="A27:F27"/>
    <mergeCell ref="A1:F1"/>
    <mergeCell ref="A2:F2"/>
    <mergeCell ref="A29:F29"/>
  </mergeCells>
  <phoneticPr fontId="2" type="noConversion"/>
  <pageMargins left="0.53" right="0.19685039370078741" top="0.5" bottom="0.3" header="0.4" footer="0.2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30" zoomScaleSheetLayoutView="130" zoomScalePageLayoutView="130" workbookViewId="0">
      <selection activeCell="A9" sqref="A9"/>
    </sheetView>
  </sheetViews>
  <sheetFormatPr defaultRowHeight="18.75"/>
  <cols>
    <col min="1" max="1" width="13.140625" style="93" customWidth="1"/>
    <col min="2" max="2" width="31.5703125" style="93" customWidth="1"/>
    <col min="3" max="3" width="15.85546875" style="93" customWidth="1"/>
    <col min="4" max="4" width="13.42578125" style="93" customWidth="1"/>
    <col min="5" max="5" width="17.7109375" style="93" customWidth="1"/>
    <col min="6" max="6" width="11.7109375" style="93" customWidth="1"/>
    <col min="7" max="7" width="13" style="93" bestFit="1" customWidth="1"/>
    <col min="8" max="16384" width="9.140625" style="93"/>
  </cols>
  <sheetData>
    <row r="1" spans="1:6" ht="21">
      <c r="A1" s="301" t="s">
        <v>41</v>
      </c>
      <c r="B1" s="301"/>
      <c r="C1" s="301"/>
      <c r="D1" s="301"/>
      <c r="E1" s="301"/>
      <c r="F1" s="301"/>
    </row>
    <row r="2" spans="1:6" s="95" customFormat="1" ht="19.5">
      <c r="A2" s="302"/>
      <c r="B2" s="302"/>
      <c r="C2" s="302"/>
      <c r="D2" s="302"/>
      <c r="E2" s="302"/>
      <c r="F2" s="302"/>
    </row>
    <row r="3" spans="1:6" s="95" customFormat="1" ht="19.5">
      <c r="A3" s="96" t="s">
        <v>39</v>
      </c>
      <c r="B3" s="94"/>
      <c r="C3" s="94"/>
      <c r="D3" s="94"/>
      <c r="E3" s="94"/>
      <c r="F3" s="94"/>
    </row>
    <row r="4" spans="1:6" ht="22.5" customHeight="1">
      <c r="A4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4" s="97"/>
      <c r="C4" s="97"/>
      <c r="D4" s="97"/>
      <c r="E4" s="97"/>
      <c r="F4" s="97"/>
    </row>
    <row r="5" spans="1:6" ht="22.5" customHeight="1">
      <c r="A5" s="10" t="s">
        <v>75</v>
      </c>
      <c r="B5" s="97"/>
      <c r="C5" s="97"/>
      <c r="D5" s="97"/>
      <c r="E5" s="97"/>
      <c r="F5" s="97"/>
    </row>
    <row r="6" spans="1:6" ht="22.5" customHeight="1">
      <c r="A6" s="98" t="s">
        <v>76</v>
      </c>
      <c r="B6" s="99"/>
      <c r="C6" s="100"/>
      <c r="D6" s="100"/>
      <c r="E6" s="97"/>
      <c r="F6" s="97"/>
    </row>
    <row r="7" spans="1:6" ht="22.5" customHeight="1">
      <c r="A7" s="10" t="s">
        <v>249</v>
      </c>
      <c r="B7" s="97"/>
      <c r="C7" s="101"/>
      <c r="D7" s="97"/>
      <c r="E7" s="101"/>
      <c r="F7" s="97"/>
    </row>
    <row r="8" spans="1:6" s="102" customFormat="1" ht="22.5" customHeight="1">
      <c r="A8" s="101" t="s">
        <v>25</v>
      </c>
      <c r="B8" s="97"/>
      <c r="C8" s="97"/>
      <c r="D8" s="101" t="s">
        <v>45</v>
      </c>
      <c r="E8" s="97"/>
      <c r="F8" s="97"/>
    </row>
    <row r="9" spans="1:6" s="102" customFormat="1" ht="22.5" customHeight="1" thickBot="1">
      <c r="A9" s="103" t="s">
        <v>257</v>
      </c>
      <c r="B9" s="104"/>
      <c r="C9" s="104"/>
      <c r="D9" s="104"/>
      <c r="E9" s="104"/>
      <c r="F9" s="104"/>
    </row>
    <row r="10" spans="1:6" ht="19.5" thickTop="1">
      <c r="A10" s="105" t="s">
        <v>0</v>
      </c>
      <c r="B10" s="105" t="s">
        <v>1</v>
      </c>
      <c r="C10" s="105" t="s">
        <v>36</v>
      </c>
      <c r="D10" s="105" t="s">
        <v>37</v>
      </c>
      <c r="E10" s="105" t="s">
        <v>12</v>
      </c>
      <c r="F10" s="105" t="s">
        <v>2</v>
      </c>
    </row>
    <row r="11" spans="1:6">
      <c r="A11" s="106"/>
      <c r="B11" s="106"/>
      <c r="C11" s="106"/>
      <c r="D11" s="106" t="s">
        <v>38</v>
      </c>
      <c r="E11" s="106" t="s">
        <v>13</v>
      </c>
      <c r="F11" s="106"/>
    </row>
    <row r="12" spans="1:6">
      <c r="A12" s="107"/>
      <c r="B12" s="108" t="s">
        <v>34</v>
      </c>
      <c r="C12" s="29"/>
      <c r="D12" s="30"/>
      <c r="E12" s="31"/>
      <c r="F12" s="109"/>
    </row>
    <row r="13" spans="1:6">
      <c r="A13" s="110"/>
      <c r="B13" s="111"/>
      <c r="C13" s="133"/>
      <c r="D13" s="30"/>
      <c r="E13" s="31"/>
      <c r="F13" s="109"/>
    </row>
    <row r="14" spans="1:6">
      <c r="A14" s="110"/>
      <c r="B14" s="111" t="s">
        <v>54</v>
      </c>
      <c r="C14" s="29">
        <f>'สรุป(ปร4 ครุภัณฑ์จัด) '!I13</f>
        <v>0</v>
      </c>
      <c r="D14" s="112">
        <v>1.07</v>
      </c>
      <c r="E14" s="31">
        <f>C14*D14</f>
        <v>0</v>
      </c>
      <c r="F14" s="109" t="s">
        <v>35</v>
      </c>
    </row>
    <row r="15" spans="1:6" s="113" customFormat="1">
      <c r="A15" s="107"/>
      <c r="B15" s="107"/>
      <c r="C15" s="34"/>
      <c r="D15" s="35"/>
      <c r="E15" s="36"/>
      <c r="F15" s="109" t="s">
        <v>42</v>
      </c>
    </row>
    <row r="16" spans="1:6">
      <c r="A16" s="110"/>
      <c r="B16" s="108"/>
      <c r="C16" s="45"/>
      <c r="D16" s="45"/>
      <c r="E16" s="45"/>
      <c r="F16" s="114"/>
    </row>
    <row r="17" spans="1:6">
      <c r="A17" s="110"/>
      <c r="B17" s="108"/>
      <c r="C17" s="45"/>
      <c r="D17" s="45"/>
      <c r="E17" s="45"/>
      <c r="F17" s="114"/>
    </row>
    <row r="18" spans="1:6" ht="22.5" customHeight="1" thickBot="1">
      <c r="A18" s="189"/>
      <c r="B18" s="103" t="s">
        <v>40</v>
      </c>
      <c r="C18" s="104"/>
      <c r="D18" s="104"/>
      <c r="E18" s="190">
        <f>SUM(E13:E17)</f>
        <v>0</v>
      </c>
      <c r="F18" s="104"/>
    </row>
    <row r="19" spans="1:6" ht="22.5" customHeight="1" thickTop="1">
      <c r="A19" s="305"/>
      <c r="B19" s="305"/>
      <c r="C19" s="305"/>
      <c r="D19" s="305"/>
      <c r="E19" s="305"/>
      <c r="F19" s="305"/>
    </row>
    <row r="20" spans="1:6" ht="22.5" customHeight="1">
      <c r="A20" s="276"/>
      <c r="B20" s="305"/>
      <c r="C20" s="305"/>
      <c r="D20" s="281"/>
      <c r="E20" s="277"/>
      <c r="F20" s="281"/>
    </row>
    <row r="21" spans="1:6" s="48" customFormat="1" ht="20.25">
      <c r="A21" s="303"/>
      <c r="B21" s="303"/>
      <c r="C21" s="303"/>
      <c r="D21" s="303"/>
      <c r="E21" s="303"/>
      <c r="F21" s="303"/>
    </row>
    <row r="22" spans="1:6" s="81" customFormat="1" ht="18.75" customHeight="1">
      <c r="A22" s="278"/>
      <c r="B22" s="278"/>
      <c r="C22" s="304"/>
      <c r="D22" s="304"/>
      <c r="E22" s="282"/>
      <c r="F22" s="282"/>
    </row>
    <row r="23" spans="1:6" s="48" customFormat="1" ht="20.25">
      <c r="A23" s="306"/>
      <c r="B23" s="306"/>
      <c r="C23" s="308"/>
      <c r="D23" s="308"/>
      <c r="E23" s="308"/>
      <c r="F23" s="280"/>
    </row>
    <row r="24" spans="1:6" s="48" customFormat="1" ht="23.25" customHeight="1">
      <c r="A24" s="306"/>
      <c r="B24" s="306"/>
      <c r="C24" s="308"/>
      <c r="D24" s="308"/>
      <c r="E24" s="308"/>
      <c r="F24" s="280"/>
    </row>
    <row r="25" spans="1:6" s="48" customFormat="1" ht="20.25" customHeight="1">
      <c r="A25" s="306"/>
      <c r="B25" s="306"/>
      <c r="C25" s="283"/>
      <c r="D25" s="283"/>
      <c r="E25" s="283"/>
      <c r="F25" s="280"/>
    </row>
    <row r="26" spans="1:6" s="48" customFormat="1" ht="20.25">
      <c r="A26" s="280"/>
      <c r="B26" s="278"/>
      <c r="C26" s="304"/>
      <c r="D26" s="304"/>
      <c r="E26" s="280"/>
      <c r="F26" s="280"/>
    </row>
    <row r="27" spans="1:6" s="48" customFormat="1" ht="20.25">
      <c r="A27" s="306"/>
      <c r="B27" s="306"/>
      <c r="C27" s="308"/>
      <c r="D27" s="308"/>
      <c r="E27" s="308"/>
      <c r="F27" s="280"/>
    </row>
    <row r="28" spans="1:6" s="48" customFormat="1" ht="20.25">
      <c r="A28" s="307"/>
      <c r="B28" s="307"/>
      <c r="C28" s="308"/>
      <c r="D28" s="308"/>
      <c r="E28" s="280"/>
      <c r="F28" s="280"/>
    </row>
    <row r="29" spans="1:6" s="48" customFormat="1" ht="20.25">
      <c r="A29" s="307"/>
      <c r="B29" s="307"/>
      <c r="C29" s="279"/>
      <c r="D29" s="279"/>
      <c r="E29" s="280"/>
      <c r="F29" s="280"/>
    </row>
    <row r="30" spans="1:6" s="48" customFormat="1" ht="20.25">
      <c r="A30" s="280"/>
      <c r="B30" s="284"/>
      <c r="C30" s="279"/>
      <c r="D30" s="279"/>
      <c r="E30" s="280"/>
      <c r="F30" s="280"/>
    </row>
    <row r="31" spans="1:6" s="48" customFormat="1">
      <c r="A31" s="295"/>
      <c r="B31" s="295"/>
      <c r="C31" s="132"/>
      <c r="D31" s="132"/>
    </row>
    <row r="32" spans="1:6" s="48" customFormat="1">
      <c r="A32" s="295"/>
      <c r="B32" s="295"/>
      <c r="C32" s="132"/>
      <c r="D32" s="132"/>
    </row>
    <row r="33" spans="1:6" s="48" customFormat="1">
      <c r="B33" s="146"/>
      <c r="C33" s="132"/>
      <c r="D33" s="132"/>
    </row>
    <row r="34" spans="1:6" s="48" customFormat="1">
      <c r="B34" s="146"/>
      <c r="C34" s="132"/>
      <c r="D34" s="132"/>
    </row>
    <row r="35" spans="1:6" s="48" customFormat="1" ht="21">
      <c r="A35" s="113"/>
      <c r="B35" s="131"/>
      <c r="C35" s="113"/>
      <c r="D35" s="150"/>
    </row>
    <row r="36" spans="1:6">
      <c r="A36" s="130"/>
      <c r="B36" s="144"/>
      <c r="C36" s="130"/>
      <c r="D36" s="130"/>
      <c r="E36" s="130"/>
      <c r="F36" s="130"/>
    </row>
  </sheetData>
  <mergeCells count="19">
    <mergeCell ref="C27:E27"/>
    <mergeCell ref="C23:E23"/>
    <mergeCell ref="C24:E24"/>
    <mergeCell ref="A31:B31"/>
    <mergeCell ref="C26:D26"/>
    <mergeCell ref="C28:D28"/>
    <mergeCell ref="A32:B32"/>
    <mergeCell ref="A24:B24"/>
    <mergeCell ref="A25:B25"/>
    <mergeCell ref="A23:B23"/>
    <mergeCell ref="A27:B27"/>
    <mergeCell ref="A28:B28"/>
    <mergeCell ref="A29:B29"/>
    <mergeCell ref="A1:F1"/>
    <mergeCell ref="A2:F2"/>
    <mergeCell ref="A21:F21"/>
    <mergeCell ref="C22:D22"/>
    <mergeCell ref="A19:F19"/>
    <mergeCell ref="B20:C20"/>
  </mergeCells>
  <phoneticPr fontId="2" type="noConversion"/>
  <pageMargins left="0.53" right="0.19685039370078741" top="0.5" bottom="0.3" header="0.4" footer="0.2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view="pageLayout" zoomScaleNormal="90" zoomScaleSheetLayoutView="110" workbookViewId="0">
      <selection activeCell="K5" sqref="K5"/>
    </sheetView>
  </sheetViews>
  <sheetFormatPr defaultRowHeight="23.25" customHeight="1"/>
  <cols>
    <col min="1" max="1" width="6.5703125" style="119" customWidth="1"/>
    <col min="2" max="2" width="53.28515625" style="119" customWidth="1"/>
    <col min="3" max="3" width="9" style="119" customWidth="1"/>
    <col min="4" max="4" width="9.140625" style="119"/>
    <col min="5" max="5" width="13" style="211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10.2851562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2" ht="23.25" customHeight="1">
      <c r="A1" s="8"/>
      <c r="B1" s="7"/>
      <c r="C1" s="7"/>
      <c r="D1" s="6"/>
      <c r="E1" s="204"/>
      <c r="F1" s="7"/>
      <c r="G1" s="7"/>
      <c r="H1" s="7"/>
      <c r="I1" s="7"/>
      <c r="J1" s="9" t="s">
        <v>24</v>
      </c>
    </row>
    <row r="2" spans="1:12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205"/>
      <c r="F2" s="3"/>
      <c r="G2" s="3"/>
      <c r="H2" s="3"/>
      <c r="I2" s="5"/>
      <c r="J2" s="11"/>
    </row>
    <row r="3" spans="1:12" ht="23.25" customHeight="1">
      <c r="A3" s="10" t="s">
        <v>78</v>
      </c>
      <c r="B3" s="4"/>
      <c r="C3" s="4"/>
      <c r="D3" s="3"/>
      <c r="E3" s="206"/>
      <c r="F3" s="5"/>
      <c r="H3" s="12" t="s">
        <v>10</v>
      </c>
      <c r="I3" s="143"/>
      <c r="J3" s="3"/>
    </row>
    <row r="4" spans="1:12" ht="23.25" customHeight="1">
      <c r="A4" s="13" t="s">
        <v>49</v>
      </c>
      <c r="B4" s="14"/>
      <c r="C4" s="4"/>
      <c r="D4" s="3"/>
      <c r="E4" s="206"/>
      <c r="F4" s="5"/>
      <c r="G4" s="2"/>
      <c r="H4" s="1"/>
      <c r="I4" s="3"/>
      <c r="J4" s="3"/>
    </row>
    <row r="5" spans="1:12" ht="23.25" customHeight="1">
      <c r="A5" s="10"/>
      <c r="B5" s="122"/>
      <c r="C5" s="123"/>
      <c r="D5" s="124"/>
      <c r="E5" s="207"/>
      <c r="F5" s="121"/>
      <c r="G5" s="125"/>
      <c r="H5" s="126" t="s">
        <v>246</v>
      </c>
      <c r="I5" s="127" t="s">
        <v>251</v>
      </c>
      <c r="J5" s="134" t="s">
        <v>77</v>
      </c>
    </row>
    <row r="6" spans="1:12" ht="23.25" customHeight="1">
      <c r="A6" s="309" t="s">
        <v>0</v>
      </c>
      <c r="B6" s="309" t="s">
        <v>1</v>
      </c>
      <c r="C6" s="309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2" ht="23.25" customHeight="1">
      <c r="A7" s="310"/>
      <c r="B7" s="310"/>
      <c r="C7" s="310"/>
      <c r="D7" s="310"/>
      <c r="E7" s="208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2" ht="23.25" customHeight="1">
      <c r="A8" s="198"/>
      <c r="B8" s="202" t="s">
        <v>96</v>
      </c>
      <c r="C8" s="198"/>
      <c r="D8" s="198"/>
      <c r="E8" s="208"/>
      <c r="F8" s="135"/>
      <c r="G8" s="135"/>
      <c r="H8" s="135"/>
      <c r="I8" s="198"/>
      <c r="J8" s="198"/>
    </row>
    <row r="9" spans="1:12" ht="23.25" customHeight="1">
      <c r="A9" s="153">
        <v>1</v>
      </c>
      <c r="B9" s="154" t="s">
        <v>55</v>
      </c>
      <c r="C9" s="153"/>
      <c r="D9" s="153"/>
      <c r="E9" s="208"/>
      <c r="F9" s="135"/>
      <c r="G9" s="135"/>
      <c r="H9" s="135"/>
      <c r="I9" s="153"/>
      <c r="J9" s="153"/>
    </row>
    <row r="10" spans="1:12" ht="23.25" customHeight="1">
      <c r="A10" s="155"/>
      <c r="B10" s="212" t="s">
        <v>79</v>
      </c>
      <c r="C10" s="213">
        <v>1</v>
      </c>
      <c r="D10" s="213" t="s">
        <v>56</v>
      </c>
      <c r="E10" s="257"/>
      <c r="F10" s="216"/>
      <c r="G10" s="220"/>
      <c r="H10" s="220"/>
      <c r="I10" s="218"/>
      <c r="J10" s="155"/>
    </row>
    <row r="11" spans="1:12" ht="23.25" customHeight="1">
      <c r="A11" s="159"/>
      <c r="B11" s="212" t="s">
        <v>135</v>
      </c>
      <c r="C11" s="213">
        <v>1</v>
      </c>
      <c r="D11" s="213" t="s">
        <v>56</v>
      </c>
      <c r="E11" s="257"/>
      <c r="F11" s="216"/>
      <c r="G11" s="220"/>
      <c r="H11" s="220"/>
      <c r="I11" s="218"/>
      <c r="J11" s="213"/>
    </row>
    <row r="12" spans="1:12" ht="23.25" customHeight="1">
      <c r="A12" s="136"/>
      <c r="B12" s="221" t="s">
        <v>57</v>
      </c>
      <c r="C12" s="219"/>
      <c r="D12" s="219"/>
      <c r="E12" s="258"/>
      <c r="F12" s="222"/>
      <c r="G12" s="222"/>
      <c r="H12" s="222"/>
      <c r="I12" s="223"/>
      <c r="J12" s="137"/>
      <c r="L12" s="151"/>
    </row>
    <row r="13" spans="1:12" ht="23.25" customHeight="1">
      <c r="A13" s="160">
        <v>2</v>
      </c>
      <c r="B13" s="181" t="s">
        <v>58</v>
      </c>
      <c r="C13" s="155"/>
      <c r="D13" s="155"/>
      <c r="E13" s="208"/>
      <c r="F13" s="135"/>
      <c r="G13" s="135"/>
      <c r="H13" s="135"/>
      <c r="I13" s="153"/>
      <c r="J13" s="153"/>
    </row>
    <row r="14" spans="1:12" ht="23.25" customHeight="1">
      <c r="A14" s="160">
        <v>2.1</v>
      </c>
      <c r="B14" s="154" t="s">
        <v>61</v>
      </c>
      <c r="C14" s="155"/>
      <c r="D14" s="155"/>
      <c r="E14" s="180"/>
      <c r="F14" s="162"/>
      <c r="G14" s="157"/>
      <c r="H14" s="161"/>
      <c r="I14" s="133"/>
      <c r="J14" s="153"/>
    </row>
    <row r="15" spans="1:12" ht="23.25" customHeight="1">
      <c r="A15" s="159"/>
      <c r="B15" s="156" t="s">
        <v>100</v>
      </c>
      <c r="C15" s="155">
        <v>13</v>
      </c>
      <c r="D15" s="155" t="s">
        <v>51</v>
      </c>
      <c r="E15" s="180"/>
      <c r="F15" s="162"/>
      <c r="G15" s="157"/>
      <c r="H15" s="163"/>
      <c r="I15" s="133"/>
      <c r="J15" s="153"/>
    </row>
    <row r="16" spans="1:12" ht="23.25" customHeight="1">
      <c r="A16" s="159"/>
      <c r="B16" s="156" t="s">
        <v>212</v>
      </c>
      <c r="C16" s="155">
        <f>123+65</f>
        <v>188</v>
      </c>
      <c r="D16" s="155" t="s">
        <v>51</v>
      </c>
      <c r="E16" s="180"/>
      <c r="F16" s="162"/>
      <c r="G16" s="157"/>
      <c r="H16" s="163"/>
      <c r="I16" s="133"/>
      <c r="J16" s="153"/>
    </row>
    <row r="17" spans="1:10" ht="23.25" customHeight="1">
      <c r="A17" s="159"/>
      <c r="B17" s="156" t="s">
        <v>162</v>
      </c>
      <c r="C17" s="155">
        <v>90</v>
      </c>
      <c r="D17" s="155" t="s">
        <v>51</v>
      </c>
      <c r="E17" s="180"/>
      <c r="F17" s="162"/>
      <c r="G17" s="157"/>
      <c r="H17" s="163"/>
      <c r="I17" s="133"/>
      <c r="J17" s="153"/>
    </row>
    <row r="18" spans="1:10" ht="23.25" customHeight="1">
      <c r="A18" s="159"/>
      <c r="B18" s="156"/>
      <c r="C18" s="155"/>
      <c r="D18" s="155"/>
      <c r="E18" s="180"/>
      <c r="F18" s="162"/>
      <c r="G18" s="157"/>
      <c r="H18" s="163"/>
      <c r="I18" s="133"/>
      <c r="J18" s="153"/>
    </row>
    <row r="19" spans="1:10" ht="23.25" customHeight="1">
      <c r="A19" s="159"/>
      <c r="B19" s="156"/>
      <c r="C19" s="155"/>
      <c r="D19" s="155"/>
      <c r="E19" s="180"/>
      <c r="F19" s="162"/>
      <c r="G19" s="157"/>
      <c r="H19" s="163"/>
      <c r="I19" s="133"/>
      <c r="J19" s="153"/>
    </row>
    <row r="20" spans="1:10" s="185" customFormat="1" ht="23.25" customHeight="1">
      <c r="A20" s="136"/>
      <c r="B20" s="182" t="s">
        <v>67</v>
      </c>
      <c r="C20" s="136"/>
      <c r="D20" s="136"/>
      <c r="E20" s="259"/>
      <c r="F20" s="140"/>
      <c r="G20" s="139"/>
      <c r="H20" s="183"/>
      <c r="I20" s="184"/>
      <c r="J20" s="137"/>
    </row>
    <row r="21" spans="1:10" ht="23.25" customHeight="1">
      <c r="A21" s="160">
        <v>2.2000000000000002</v>
      </c>
      <c r="B21" s="154" t="s">
        <v>62</v>
      </c>
      <c r="C21" s="155"/>
      <c r="D21" s="155"/>
      <c r="E21" s="180"/>
      <c r="F21" s="162"/>
      <c r="G21" s="157"/>
      <c r="H21" s="163"/>
      <c r="I21" s="133"/>
      <c r="J21" s="153"/>
    </row>
    <row r="22" spans="1:10" ht="23.25" customHeight="1">
      <c r="A22" s="159"/>
      <c r="B22" s="212" t="s">
        <v>227</v>
      </c>
      <c r="C22" s="213">
        <v>160</v>
      </c>
      <c r="D22" s="213" t="s">
        <v>51</v>
      </c>
      <c r="E22" s="214"/>
      <c r="F22" s="215"/>
      <c r="G22" s="216"/>
      <c r="H22" s="217"/>
      <c r="I22" s="218"/>
      <c r="J22" s="201"/>
    </row>
    <row r="23" spans="1:10" ht="23.25" customHeight="1">
      <c r="A23" s="159"/>
      <c r="B23" s="212" t="s">
        <v>226</v>
      </c>
      <c r="C23" s="213">
        <v>60</v>
      </c>
      <c r="D23" s="213" t="s">
        <v>51</v>
      </c>
      <c r="E23" s="214"/>
      <c r="F23" s="215"/>
      <c r="G23" s="216"/>
      <c r="H23" s="217"/>
      <c r="I23" s="218"/>
      <c r="J23" s="201"/>
    </row>
    <row r="24" spans="1:10" ht="23.25" customHeight="1">
      <c r="A24" s="159"/>
      <c r="B24" s="212" t="s">
        <v>225</v>
      </c>
      <c r="C24" s="213">
        <v>13</v>
      </c>
      <c r="D24" s="213" t="s">
        <v>51</v>
      </c>
      <c r="E24" s="214"/>
      <c r="F24" s="215"/>
      <c r="G24" s="216"/>
      <c r="H24" s="217"/>
      <c r="I24" s="218"/>
      <c r="J24" s="201"/>
    </row>
    <row r="25" spans="1:10" s="185" customFormat="1" ht="23.25" customHeight="1">
      <c r="A25" s="136"/>
      <c r="B25" s="182" t="s">
        <v>68</v>
      </c>
      <c r="C25" s="136"/>
      <c r="D25" s="136"/>
      <c r="E25" s="259"/>
      <c r="F25" s="140"/>
      <c r="G25" s="139"/>
      <c r="H25" s="183"/>
      <c r="I25" s="184"/>
      <c r="J25" s="137"/>
    </row>
    <row r="26" spans="1:10" ht="23.25" customHeight="1">
      <c r="A26" s="160">
        <v>2.4</v>
      </c>
      <c r="B26" s="154" t="s">
        <v>139</v>
      </c>
      <c r="C26" s="155"/>
      <c r="D26" s="155"/>
      <c r="E26" s="180"/>
      <c r="F26" s="162"/>
      <c r="G26" s="157"/>
      <c r="H26" s="163"/>
      <c r="I26" s="133"/>
      <c r="J26" s="153"/>
    </row>
    <row r="27" spans="1:10" ht="23.25" customHeight="1">
      <c r="A27" s="160"/>
      <c r="B27" s="156" t="s">
        <v>140</v>
      </c>
      <c r="C27" s="155">
        <v>22</v>
      </c>
      <c r="D27" s="155" t="s">
        <v>60</v>
      </c>
      <c r="E27" s="180"/>
      <c r="F27" s="162"/>
      <c r="G27" s="157"/>
      <c r="H27" s="163"/>
      <c r="I27" s="133"/>
      <c r="J27" s="153"/>
    </row>
    <row r="28" spans="1:10" ht="23.25" customHeight="1">
      <c r="A28" s="160"/>
      <c r="B28" s="154"/>
      <c r="C28" s="155"/>
      <c r="D28" s="155"/>
      <c r="E28" s="180"/>
      <c r="F28" s="162"/>
      <c r="G28" s="157"/>
      <c r="H28" s="163"/>
      <c r="I28" s="133"/>
      <c r="J28" s="153"/>
    </row>
    <row r="29" spans="1:10" ht="23.25" customHeight="1">
      <c r="A29" s="160"/>
      <c r="B29" s="154"/>
      <c r="C29" s="155"/>
      <c r="D29" s="155"/>
      <c r="E29" s="180"/>
      <c r="F29" s="162"/>
      <c r="G29" s="157"/>
      <c r="H29" s="163"/>
      <c r="I29" s="133"/>
      <c r="J29" s="153"/>
    </row>
    <row r="30" spans="1:10" ht="23.25" customHeight="1">
      <c r="A30" s="160"/>
      <c r="B30" s="154"/>
      <c r="C30" s="155"/>
      <c r="D30" s="155"/>
      <c r="E30" s="180"/>
      <c r="F30" s="162"/>
      <c r="G30" s="157"/>
      <c r="H30" s="163"/>
      <c r="I30" s="133"/>
      <c r="J30" s="153"/>
    </row>
    <row r="31" spans="1:10" s="185" customFormat="1" ht="23.25" customHeight="1">
      <c r="A31" s="136"/>
      <c r="B31" s="182" t="s">
        <v>141</v>
      </c>
      <c r="C31" s="136"/>
      <c r="D31" s="136"/>
      <c r="E31" s="259"/>
      <c r="F31" s="140"/>
      <c r="G31" s="139"/>
      <c r="H31" s="183"/>
      <c r="I31" s="184"/>
      <c r="J31" s="137"/>
    </row>
    <row r="32" spans="1:10" ht="23.25" customHeight="1">
      <c r="A32" s="160">
        <v>2.5</v>
      </c>
      <c r="B32" s="154" t="s">
        <v>94</v>
      </c>
      <c r="C32" s="155"/>
      <c r="D32" s="155"/>
      <c r="E32" s="180"/>
      <c r="F32" s="162"/>
      <c r="G32" s="157"/>
      <c r="H32" s="163"/>
      <c r="I32" s="133"/>
      <c r="J32" s="153"/>
    </row>
    <row r="33" spans="1:10" ht="23.25" customHeight="1">
      <c r="A33" s="159"/>
      <c r="B33" s="156" t="s">
        <v>97</v>
      </c>
      <c r="C33" s="155">
        <v>86</v>
      </c>
      <c r="D33" s="155" t="s">
        <v>51</v>
      </c>
      <c r="E33" s="180"/>
      <c r="F33" s="162"/>
      <c r="G33" s="157"/>
      <c r="H33" s="163"/>
      <c r="I33" s="133"/>
      <c r="J33" s="153"/>
    </row>
    <row r="34" spans="1:10" ht="24" customHeight="1">
      <c r="A34" s="159"/>
      <c r="B34" s="156" t="s">
        <v>98</v>
      </c>
      <c r="C34" s="155">
        <v>86</v>
      </c>
      <c r="D34" s="155" t="s">
        <v>51</v>
      </c>
      <c r="E34" s="180"/>
      <c r="F34" s="162"/>
      <c r="G34" s="157"/>
      <c r="H34" s="163"/>
      <c r="I34" s="133"/>
      <c r="J34" s="153"/>
    </row>
    <row r="35" spans="1:10" ht="23.25" customHeight="1">
      <c r="A35" s="159"/>
      <c r="B35" s="156" t="s">
        <v>99</v>
      </c>
      <c r="C35" s="155"/>
      <c r="D35" s="155"/>
      <c r="E35" s="180"/>
      <c r="F35" s="162"/>
      <c r="G35" s="157"/>
      <c r="H35" s="163"/>
      <c r="I35" s="133"/>
      <c r="J35" s="153"/>
    </row>
    <row r="36" spans="1:10" s="185" customFormat="1" ht="23.25" customHeight="1">
      <c r="A36" s="136"/>
      <c r="B36" s="182" t="s">
        <v>95</v>
      </c>
      <c r="C36" s="136"/>
      <c r="D36" s="136"/>
      <c r="E36" s="259"/>
      <c r="F36" s="140"/>
      <c r="G36" s="139"/>
      <c r="H36" s="183"/>
      <c r="I36" s="184"/>
      <c r="J36" s="137"/>
    </row>
    <row r="37" spans="1:10" ht="23.25" customHeight="1">
      <c r="A37" s="160">
        <v>2.6</v>
      </c>
      <c r="B37" s="154" t="s">
        <v>122</v>
      </c>
      <c r="C37" s="155"/>
      <c r="D37" s="155"/>
      <c r="E37" s="180"/>
      <c r="F37" s="162"/>
      <c r="G37" s="157"/>
      <c r="H37" s="163"/>
      <c r="I37" s="133"/>
      <c r="J37" s="153"/>
    </row>
    <row r="38" spans="1:10" ht="23.25" customHeight="1">
      <c r="A38" s="159"/>
      <c r="B38" s="156" t="s">
        <v>124</v>
      </c>
      <c r="C38" s="155">
        <v>3</v>
      </c>
      <c r="D38" s="155" t="s">
        <v>50</v>
      </c>
      <c r="E38" s="180"/>
      <c r="F38" s="162"/>
      <c r="G38" s="157"/>
      <c r="H38" s="163"/>
      <c r="I38" s="133"/>
      <c r="J38" s="153"/>
    </row>
    <row r="39" spans="1:10" ht="23.25" customHeight="1">
      <c r="A39" s="159"/>
      <c r="B39" s="156" t="s">
        <v>136</v>
      </c>
      <c r="C39" s="155">
        <v>2</v>
      </c>
      <c r="D39" s="155" t="s">
        <v>50</v>
      </c>
      <c r="E39" s="180"/>
      <c r="F39" s="162"/>
      <c r="G39" s="157"/>
      <c r="H39" s="163"/>
      <c r="I39" s="133"/>
      <c r="J39" s="153"/>
    </row>
    <row r="40" spans="1:10" ht="23.25" customHeight="1">
      <c r="A40" s="159"/>
      <c r="B40" s="156" t="s">
        <v>241</v>
      </c>
      <c r="C40" s="155">
        <v>2</v>
      </c>
      <c r="D40" s="155" t="s">
        <v>50</v>
      </c>
      <c r="E40" s="180"/>
      <c r="F40" s="162"/>
      <c r="G40" s="157"/>
      <c r="H40" s="163"/>
      <c r="I40" s="133"/>
      <c r="J40" s="153"/>
    </row>
    <row r="41" spans="1:10" ht="23.25" customHeight="1">
      <c r="A41" s="159"/>
      <c r="B41" s="156" t="s">
        <v>125</v>
      </c>
      <c r="C41" s="155">
        <v>4</v>
      </c>
      <c r="D41" s="155" t="s">
        <v>50</v>
      </c>
      <c r="E41" s="180"/>
      <c r="F41" s="162"/>
      <c r="G41" s="157"/>
      <c r="H41" s="163"/>
      <c r="I41" s="133"/>
      <c r="J41" s="153"/>
    </row>
    <row r="42" spans="1:10" ht="23.25" customHeight="1">
      <c r="A42" s="159"/>
      <c r="B42" s="156" t="s">
        <v>126</v>
      </c>
      <c r="C42" s="155">
        <v>2</v>
      </c>
      <c r="D42" s="155" t="s">
        <v>50</v>
      </c>
      <c r="E42" s="180"/>
      <c r="F42" s="162"/>
      <c r="G42" s="157"/>
      <c r="H42" s="163"/>
      <c r="I42" s="133"/>
      <c r="J42" s="153"/>
    </row>
    <row r="43" spans="1:10" ht="23.25" customHeight="1">
      <c r="A43" s="159"/>
      <c r="B43" s="156" t="s">
        <v>127</v>
      </c>
      <c r="C43" s="155">
        <v>2</v>
      </c>
      <c r="D43" s="155" t="s">
        <v>50</v>
      </c>
      <c r="E43" s="180"/>
      <c r="F43" s="162"/>
      <c r="G43" s="157"/>
      <c r="H43" s="163"/>
      <c r="I43" s="133"/>
      <c r="J43" s="153"/>
    </row>
    <row r="44" spans="1:10" ht="23.25" customHeight="1">
      <c r="A44" s="159"/>
      <c r="B44" s="156" t="s">
        <v>128</v>
      </c>
      <c r="C44" s="155">
        <v>2</v>
      </c>
      <c r="D44" s="155" t="s">
        <v>50</v>
      </c>
      <c r="E44" s="180"/>
      <c r="F44" s="162"/>
      <c r="G44" s="157"/>
      <c r="H44" s="163"/>
      <c r="I44" s="133"/>
      <c r="J44" s="153"/>
    </row>
    <row r="45" spans="1:10" ht="23.25" customHeight="1">
      <c r="A45" s="159"/>
      <c r="B45" s="156" t="s">
        <v>129</v>
      </c>
      <c r="C45" s="155">
        <v>4</v>
      </c>
      <c r="D45" s="155" t="s">
        <v>50</v>
      </c>
      <c r="E45" s="180"/>
      <c r="F45" s="162"/>
      <c r="G45" s="157"/>
      <c r="H45" s="163"/>
      <c r="I45" s="133"/>
      <c r="J45" s="153"/>
    </row>
    <row r="46" spans="1:10" ht="23.25" customHeight="1">
      <c r="A46" s="159"/>
      <c r="B46" s="156" t="s">
        <v>132</v>
      </c>
      <c r="C46" s="155">
        <v>2</v>
      </c>
      <c r="D46" s="155" t="s">
        <v>50</v>
      </c>
      <c r="E46" s="180"/>
      <c r="F46" s="162"/>
      <c r="G46" s="157"/>
      <c r="H46" s="163"/>
      <c r="I46" s="133"/>
      <c r="J46" s="153"/>
    </row>
    <row r="47" spans="1:10" ht="23.25" customHeight="1">
      <c r="A47" s="159"/>
      <c r="B47" s="156" t="s">
        <v>133</v>
      </c>
      <c r="C47" s="155">
        <v>2</v>
      </c>
      <c r="D47" s="155" t="s">
        <v>50</v>
      </c>
      <c r="E47" s="180"/>
      <c r="F47" s="162"/>
      <c r="G47" s="157"/>
      <c r="H47" s="163"/>
      <c r="I47" s="133"/>
      <c r="J47" s="153"/>
    </row>
    <row r="48" spans="1:10" ht="23.25" customHeight="1">
      <c r="A48" s="159"/>
      <c r="B48" s="156" t="s">
        <v>137</v>
      </c>
      <c r="C48" s="155">
        <v>3</v>
      </c>
      <c r="D48" s="155" t="s">
        <v>138</v>
      </c>
      <c r="E48" s="180"/>
      <c r="F48" s="162"/>
      <c r="G48" s="157"/>
      <c r="H48" s="163"/>
      <c r="I48" s="133"/>
      <c r="J48" s="153"/>
    </row>
    <row r="49" spans="1:10" ht="23.25" customHeight="1">
      <c r="A49" s="159"/>
      <c r="B49" s="156" t="s">
        <v>130</v>
      </c>
      <c r="C49" s="155">
        <v>1.45</v>
      </c>
      <c r="D49" s="155" t="s">
        <v>60</v>
      </c>
      <c r="E49" s="180"/>
      <c r="F49" s="162"/>
      <c r="G49" s="157"/>
      <c r="H49" s="163"/>
      <c r="I49" s="133"/>
      <c r="J49" s="153"/>
    </row>
    <row r="50" spans="1:10" ht="23.25" customHeight="1">
      <c r="A50" s="159"/>
      <c r="B50" s="156" t="s">
        <v>131</v>
      </c>
      <c r="C50" s="155"/>
      <c r="D50" s="155"/>
      <c r="E50" s="180"/>
      <c r="F50" s="162"/>
      <c r="G50" s="157"/>
      <c r="H50" s="163"/>
      <c r="I50" s="133"/>
      <c r="J50" s="153"/>
    </row>
    <row r="51" spans="1:10" ht="23.25" customHeight="1">
      <c r="A51" s="159"/>
      <c r="B51" s="156"/>
      <c r="C51" s="155"/>
      <c r="D51" s="155"/>
      <c r="E51" s="180"/>
      <c r="F51" s="162"/>
      <c r="G51" s="157"/>
      <c r="H51" s="163"/>
      <c r="I51" s="133"/>
      <c r="J51" s="153"/>
    </row>
    <row r="52" spans="1:10" ht="23.25" customHeight="1">
      <c r="A52" s="159"/>
      <c r="B52" s="156"/>
      <c r="C52" s="155"/>
      <c r="D52" s="155"/>
      <c r="E52" s="180"/>
      <c r="F52" s="162"/>
      <c r="G52" s="157"/>
      <c r="H52" s="163"/>
      <c r="I52" s="133"/>
      <c r="J52" s="153"/>
    </row>
    <row r="53" spans="1:10" s="185" customFormat="1" ht="23.25" customHeight="1">
      <c r="A53" s="136"/>
      <c r="B53" s="182" t="s">
        <v>142</v>
      </c>
      <c r="C53" s="136"/>
      <c r="D53" s="136"/>
      <c r="E53" s="259"/>
      <c r="F53" s="140"/>
      <c r="G53" s="139"/>
      <c r="H53" s="183"/>
      <c r="I53" s="184"/>
      <c r="J53" s="137"/>
    </row>
    <row r="54" spans="1:10" ht="23.25" customHeight="1">
      <c r="A54" s="160">
        <v>2.7</v>
      </c>
      <c r="B54" s="154" t="s">
        <v>63</v>
      </c>
      <c r="C54" s="155"/>
      <c r="D54" s="155"/>
      <c r="E54" s="180"/>
      <c r="F54" s="162"/>
      <c r="G54" s="157"/>
      <c r="H54" s="163"/>
      <c r="I54" s="133"/>
      <c r="J54" s="153"/>
    </row>
    <row r="55" spans="1:10" ht="23.25" customHeight="1">
      <c r="A55" s="159"/>
      <c r="B55" s="156" t="s">
        <v>80</v>
      </c>
      <c r="C55" s="155">
        <v>2</v>
      </c>
      <c r="D55" s="155" t="s">
        <v>50</v>
      </c>
      <c r="E55" s="180"/>
      <c r="F55" s="162"/>
      <c r="G55" s="157"/>
      <c r="H55" s="161"/>
      <c r="I55" s="133"/>
      <c r="J55" s="153"/>
    </row>
    <row r="56" spans="1:10" ht="23.25" customHeight="1">
      <c r="A56" s="159"/>
      <c r="B56" s="156" t="s">
        <v>81</v>
      </c>
      <c r="C56" s="155">
        <v>1</v>
      </c>
      <c r="D56" s="155" t="s">
        <v>50</v>
      </c>
      <c r="E56" s="180"/>
      <c r="F56" s="162"/>
      <c r="G56" s="157"/>
      <c r="H56" s="161"/>
      <c r="I56" s="133"/>
      <c r="J56" s="153"/>
    </row>
    <row r="57" spans="1:10" ht="23.25" customHeight="1">
      <c r="A57" s="159"/>
      <c r="B57" s="156" t="s">
        <v>82</v>
      </c>
      <c r="C57" s="155">
        <v>1</v>
      </c>
      <c r="D57" s="155" t="s">
        <v>50</v>
      </c>
      <c r="E57" s="180"/>
      <c r="F57" s="162"/>
      <c r="G57" s="157"/>
      <c r="H57" s="161"/>
      <c r="I57" s="133"/>
      <c r="J57" s="153"/>
    </row>
    <row r="58" spans="1:10" ht="23.25" customHeight="1">
      <c r="A58" s="159"/>
      <c r="B58" s="156" t="s">
        <v>83</v>
      </c>
      <c r="C58" s="155">
        <v>3</v>
      </c>
      <c r="D58" s="155" t="s">
        <v>50</v>
      </c>
      <c r="E58" s="180"/>
      <c r="F58" s="162"/>
      <c r="G58" s="157"/>
      <c r="H58" s="161"/>
      <c r="I58" s="133"/>
      <c r="J58" s="153"/>
    </row>
    <row r="59" spans="1:10" ht="23.25" customHeight="1">
      <c r="A59" s="159"/>
      <c r="B59" s="156" t="s">
        <v>84</v>
      </c>
      <c r="C59" s="155">
        <v>4</v>
      </c>
      <c r="D59" s="155" t="s">
        <v>50</v>
      </c>
      <c r="E59" s="180"/>
      <c r="F59" s="162"/>
      <c r="G59" s="157"/>
      <c r="H59" s="161"/>
      <c r="I59" s="133"/>
      <c r="J59" s="153"/>
    </row>
    <row r="60" spans="1:10" ht="23.25" customHeight="1">
      <c r="A60" s="159"/>
      <c r="B60" s="156" t="s">
        <v>85</v>
      </c>
      <c r="C60" s="155">
        <v>3</v>
      </c>
      <c r="D60" s="155" t="s">
        <v>50</v>
      </c>
      <c r="E60" s="180"/>
      <c r="F60" s="162"/>
      <c r="G60" s="157"/>
      <c r="H60" s="161"/>
      <c r="I60" s="133"/>
      <c r="J60" s="153"/>
    </row>
    <row r="61" spans="1:10" ht="23.25" customHeight="1">
      <c r="A61" s="159"/>
      <c r="B61" s="156" t="s">
        <v>86</v>
      </c>
      <c r="C61" s="155">
        <v>1</v>
      </c>
      <c r="D61" s="155" t="s">
        <v>50</v>
      </c>
      <c r="E61" s="180"/>
      <c r="F61" s="162"/>
      <c r="G61" s="157"/>
      <c r="H61" s="161"/>
      <c r="I61" s="133"/>
      <c r="J61" s="153"/>
    </row>
    <row r="62" spans="1:10" ht="23.25" customHeight="1">
      <c r="A62" s="159"/>
      <c r="B62" s="156" t="s">
        <v>87</v>
      </c>
      <c r="C62" s="155">
        <v>1</v>
      </c>
      <c r="D62" s="155" t="s">
        <v>50</v>
      </c>
      <c r="E62" s="180"/>
      <c r="F62" s="162"/>
      <c r="G62" s="157"/>
      <c r="H62" s="161"/>
      <c r="I62" s="133"/>
      <c r="J62" s="153"/>
    </row>
    <row r="63" spans="1:10" ht="23.25" customHeight="1">
      <c r="A63" s="159"/>
      <c r="B63" s="156" t="s">
        <v>88</v>
      </c>
      <c r="C63" s="155">
        <v>1</v>
      </c>
      <c r="D63" s="155" t="s">
        <v>50</v>
      </c>
      <c r="E63" s="180"/>
      <c r="F63" s="162"/>
      <c r="G63" s="157"/>
      <c r="H63" s="161"/>
      <c r="I63" s="133"/>
      <c r="J63" s="153"/>
    </row>
    <row r="64" spans="1:10" ht="23.25" customHeight="1">
      <c r="A64" s="159"/>
      <c r="B64" s="156"/>
      <c r="C64" s="155"/>
      <c r="D64" s="155"/>
      <c r="E64" s="180"/>
      <c r="F64" s="162"/>
      <c r="G64" s="157"/>
      <c r="H64" s="161"/>
      <c r="I64" s="133"/>
      <c r="J64" s="153"/>
    </row>
    <row r="65" spans="1:10" s="185" customFormat="1" ht="23.25" customHeight="1">
      <c r="A65" s="136"/>
      <c r="B65" s="182" t="s">
        <v>69</v>
      </c>
      <c r="C65" s="136"/>
      <c r="D65" s="136"/>
      <c r="E65" s="259"/>
      <c r="F65" s="140"/>
      <c r="G65" s="139"/>
      <c r="H65" s="186"/>
      <c r="I65" s="184"/>
      <c r="J65" s="137"/>
    </row>
    <row r="66" spans="1:10" ht="23.25" customHeight="1">
      <c r="A66" s="160">
        <v>2.8</v>
      </c>
      <c r="B66" s="154" t="s">
        <v>64</v>
      </c>
      <c r="C66" s="155"/>
      <c r="D66" s="155"/>
      <c r="E66" s="180"/>
      <c r="F66" s="162"/>
      <c r="G66" s="157"/>
      <c r="H66" s="161"/>
      <c r="I66" s="133"/>
      <c r="J66" s="153"/>
    </row>
    <row r="67" spans="1:10" ht="23.25" customHeight="1">
      <c r="A67" s="160"/>
      <c r="B67" s="156" t="s">
        <v>233</v>
      </c>
      <c r="C67" s="155">
        <v>90</v>
      </c>
      <c r="D67" s="155" t="s">
        <v>51</v>
      </c>
      <c r="E67" s="180"/>
      <c r="F67" s="162"/>
      <c r="G67" s="157"/>
      <c r="H67" s="163"/>
      <c r="I67" s="133"/>
      <c r="J67" s="153"/>
    </row>
    <row r="68" spans="1:10" ht="23.25" customHeight="1">
      <c r="A68" s="159"/>
      <c r="B68" s="156" t="s">
        <v>123</v>
      </c>
      <c r="C68" s="155">
        <v>145</v>
      </c>
      <c r="D68" s="155" t="s">
        <v>51</v>
      </c>
      <c r="E68" s="180"/>
      <c r="F68" s="162"/>
      <c r="G68" s="157"/>
      <c r="H68" s="163"/>
      <c r="I68" s="133"/>
      <c r="J68" s="153"/>
    </row>
    <row r="69" spans="1:10" ht="23.25" customHeight="1">
      <c r="A69" s="159"/>
      <c r="B69" s="156" t="s">
        <v>65</v>
      </c>
      <c r="C69" s="155">
        <f>90+95</f>
        <v>185</v>
      </c>
      <c r="D69" s="155" t="s">
        <v>51</v>
      </c>
      <c r="E69" s="180"/>
      <c r="F69" s="162"/>
      <c r="G69" s="157"/>
      <c r="H69" s="163"/>
      <c r="I69" s="133"/>
      <c r="J69" s="153"/>
    </row>
    <row r="70" spans="1:10" ht="23.25" customHeight="1">
      <c r="A70" s="159"/>
      <c r="B70" s="156" t="s">
        <v>222</v>
      </c>
      <c r="C70" s="155">
        <f>583.8</f>
        <v>583.79999999999995</v>
      </c>
      <c r="D70" s="155" t="s">
        <v>51</v>
      </c>
      <c r="E70" s="180"/>
      <c r="F70" s="162"/>
      <c r="G70" s="157"/>
      <c r="H70" s="163"/>
      <c r="I70" s="133"/>
      <c r="J70" s="153"/>
    </row>
    <row r="71" spans="1:10" s="185" customFormat="1" ht="23.25" customHeight="1">
      <c r="A71" s="136"/>
      <c r="B71" s="182" t="s">
        <v>70</v>
      </c>
      <c r="C71" s="136"/>
      <c r="D71" s="136"/>
      <c r="E71" s="259"/>
      <c r="F71" s="140"/>
      <c r="G71" s="139"/>
      <c r="H71" s="183"/>
      <c r="I71" s="141"/>
      <c r="J71" s="137"/>
    </row>
    <row r="72" spans="1:10" ht="23.25" customHeight="1">
      <c r="A72" s="160">
        <v>2.9</v>
      </c>
      <c r="B72" s="154" t="s">
        <v>59</v>
      </c>
      <c r="C72" s="155"/>
      <c r="D72" s="155"/>
      <c r="E72" s="180"/>
      <c r="F72" s="162"/>
      <c r="G72" s="157"/>
      <c r="H72" s="163"/>
      <c r="I72" s="133"/>
      <c r="J72" s="153"/>
    </row>
    <row r="73" spans="1:10" ht="23.25" customHeight="1">
      <c r="A73" s="160"/>
      <c r="B73" s="156" t="s">
        <v>93</v>
      </c>
      <c r="C73" s="155">
        <v>1</v>
      </c>
      <c r="D73" s="155" t="s">
        <v>56</v>
      </c>
      <c r="E73" s="180"/>
      <c r="F73" s="162"/>
      <c r="G73" s="157"/>
      <c r="H73" s="163"/>
      <c r="I73" s="133"/>
      <c r="J73" s="153"/>
    </row>
    <row r="74" spans="1:10" ht="23.25" customHeight="1">
      <c r="A74" s="160"/>
      <c r="B74" s="156" t="s">
        <v>121</v>
      </c>
      <c r="C74" s="155">
        <v>1</v>
      </c>
      <c r="D74" s="155" t="s">
        <v>56</v>
      </c>
      <c r="E74" s="180"/>
      <c r="F74" s="162"/>
      <c r="G74" s="157"/>
      <c r="H74" s="163"/>
      <c r="I74" s="133"/>
      <c r="J74" s="153"/>
    </row>
    <row r="75" spans="1:10" ht="23.25" customHeight="1">
      <c r="A75" s="160"/>
      <c r="B75" s="156" t="s">
        <v>134</v>
      </c>
      <c r="C75" s="155">
        <v>11</v>
      </c>
      <c r="D75" s="155" t="s">
        <v>51</v>
      </c>
      <c r="E75" s="180"/>
      <c r="F75" s="162"/>
      <c r="G75" s="157"/>
      <c r="H75" s="163"/>
      <c r="I75" s="133"/>
      <c r="J75" s="153"/>
    </row>
    <row r="76" spans="1:10" ht="23.25" customHeight="1">
      <c r="A76" s="160"/>
      <c r="B76" s="156" t="s">
        <v>72</v>
      </c>
      <c r="C76" s="155">
        <v>1</v>
      </c>
      <c r="D76" s="155" t="s">
        <v>56</v>
      </c>
      <c r="E76" s="180"/>
      <c r="F76" s="162"/>
      <c r="G76" s="157"/>
      <c r="H76" s="163"/>
      <c r="I76" s="133"/>
      <c r="J76" s="153"/>
    </row>
    <row r="77" spans="1:10" s="185" customFormat="1" ht="23.25" customHeight="1">
      <c r="A77" s="136"/>
      <c r="B77" s="182" t="s">
        <v>71</v>
      </c>
      <c r="C77" s="136"/>
      <c r="D77" s="136"/>
      <c r="E77" s="259"/>
      <c r="F77" s="140"/>
      <c r="G77" s="139"/>
      <c r="H77" s="183"/>
      <c r="I77" s="141"/>
      <c r="J77" s="137"/>
    </row>
    <row r="78" spans="1:10" s="185" customFormat="1" ht="23.25" customHeight="1">
      <c r="A78" s="136"/>
      <c r="B78" s="182" t="s">
        <v>101</v>
      </c>
      <c r="C78" s="136"/>
      <c r="D78" s="136"/>
      <c r="E78" s="259"/>
      <c r="F78" s="140"/>
      <c r="G78" s="139"/>
      <c r="H78" s="183"/>
      <c r="I78" s="141"/>
      <c r="J78" s="137"/>
    </row>
    <row r="79" spans="1:10" s="115" customFormat="1" ht="21.75" customHeight="1">
      <c r="A79" s="119"/>
      <c r="B79" s="119"/>
      <c r="C79" s="119"/>
      <c r="D79" s="119"/>
      <c r="E79" s="211"/>
      <c r="F79" s="119"/>
      <c r="G79" s="119"/>
      <c r="H79" s="119"/>
      <c r="I79" s="119"/>
      <c r="J79" s="119"/>
    </row>
    <row r="80" spans="1:10" s="115" customFormat="1" ht="21.75" customHeight="1">
      <c r="A80" s="119"/>
      <c r="B80" s="119"/>
      <c r="C80" s="119"/>
      <c r="D80" s="119"/>
      <c r="E80" s="211"/>
      <c r="F80" s="119"/>
      <c r="G80" s="119"/>
      <c r="H80" s="119"/>
      <c r="I80" s="119"/>
      <c r="J80" s="119"/>
    </row>
    <row r="81" spans="1:10" s="115" customFormat="1" ht="21.75" customHeight="1">
      <c r="A81" s="119"/>
      <c r="B81" s="119"/>
      <c r="C81" s="119"/>
      <c r="D81" s="119"/>
      <c r="E81" s="211"/>
      <c r="F81" s="119"/>
      <c r="G81" s="119"/>
      <c r="H81" s="119"/>
      <c r="I81" s="119"/>
      <c r="J81" s="119"/>
    </row>
    <row r="82" spans="1:10" s="115" customFormat="1" ht="21.75" customHeight="1">
      <c r="A82" s="119"/>
      <c r="B82" s="119"/>
      <c r="C82" s="119"/>
      <c r="D82" s="119"/>
      <c r="E82" s="211"/>
      <c r="F82" s="119"/>
      <c r="G82" s="119"/>
      <c r="H82" s="119"/>
      <c r="I82" s="119"/>
      <c r="J82" s="119"/>
    </row>
    <row r="83" spans="1:10" s="115" customFormat="1" ht="21.75" customHeight="1">
      <c r="A83" s="119"/>
      <c r="B83" s="119"/>
      <c r="C83" s="119"/>
      <c r="D83" s="119"/>
      <c r="E83" s="211"/>
      <c r="F83" s="119"/>
      <c r="G83" s="119"/>
      <c r="H83" s="119"/>
      <c r="I83" s="119"/>
      <c r="J83" s="119"/>
    </row>
    <row r="84" spans="1:10" s="115" customFormat="1" ht="21.75" customHeight="1">
      <c r="A84" s="119"/>
      <c r="B84" s="119"/>
      <c r="C84" s="119"/>
      <c r="D84" s="119"/>
      <c r="E84" s="211"/>
      <c r="F84" s="119"/>
      <c r="G84" s="119"/>
      <c r="H84" s="119"/>
      <c r="I84" s="119"/>
      <c r="J84" s="119"/>
    </row>
    <row r="85" spans="1:10" s="115" customFormat="1" ht="21.75" customHeight="1">
      <c r="A85" s="119"/>
      <c r="B85" s="119"/>
      <c r="C85" s="119"/>
      <c r="D85" s="119"/>
      <c r="E85" s="211"/>
      <c r="F85" s="119"/>
      <c r="G85" s="119"/>
      <c r="H85" s="119"/>
      <c r="I85" s="119"/>
      <c r="J85" s="119"/>
    </row>
  </sheetData>
  <protectedRanges>
    <protectedRange password="ECFC" sqref="G10:H11 E14:E78" name="Range1_2" securityDescriptor="O:WDG:WDD:(A;;CC;;;BA)"/>
  </protectedRanges>
  <mergeCells count="8">
    <mergeCell ref="I6:I7"/>
    <mergeCell ref="J6:J7"/>
    <mergeCell ref="A6:A7"/>
    <mergeCell ref="B6:B7"/>
    <mergeCell ref="C6:C7"/>
    <mergeCell ref="D6:D7"/>
    <mergeCell ref="E6:F6"/>
    <mergeCell ref="G6:H6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WhiteSpace="0" topLeftCell="A13" zoomScale="115" zoomScaleNormal="115" zoomScaleSheetLayoutView="110" zoomScalePageLayoutView="90" workbookViewId="0">
      <selection activeCell="I3" sqref="I3"/>
    </sheetView>
  </sheetViews>
  <sheetFormatPr defaultRowHeight="23.25" customHeight="1"/>
  <cols>
    <col min="1" max="1" width="6.5703125" style="119" customWidth="1"/>
    <col min="2" max="2" width="54.7109375" style="119" customWidth="1"/>
    <col min="3" max="3" width="9" style="119" customWidth="1"/>
    <col min="4" max="4" width="9.140625" style="119"/>
    <col min="5" max="5" width="13" style="211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9.8554687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0" ht="23.25" customHeight="1">
      <c r="A1" s="8"/>
      <c r="B1" s="7"/>
      <c r="C1" s="7"/>
      <c r="D1" s="6"/>
      <c r="E1" s="204"/>
      <c r="F1" s="7"/>
      <c r="G1" s="7"/>
      <c r="H1" s="7"/>
      <c r="I1" s="7"/>
      <c r="J1" s="9" t="s">
        <v>24</v>
      </c>
    </row>
    <row r="2" spans="1:10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205"/>
      <c r="F2" s="3"/>
      <c r="G2" s="3"/>
      <c r="H2" s="3"/>
      <c r="I2" s="5"/>
      <c r="J2" s="11"/>
    </row>
    <row r="3" spans="1:10" ht="23.25" customHeight="1">
      <c r="A3" s="10" t="s">
        <v>78</v>
      </c>
      <c r="B3" s="4"/>
      <c r="C3" s="4"/>
      <c r="D3" s="3"/>
      <c r="E3" s="206"/>
      <c r="F3" s="5"/>
      <c r="H3" s="12" t="s">
        <v>10</v>
      </c>
      <c r="I3" s="143"/>
      <c r="J3" s="3"/>
    </row>
    <row r="4" spans="1:10" ht="23.25" customHeight="1">
      <c r="A4" s="13" t="s">
        <v>49</v>
      </c>
      <c r="B4" s="14"/>
      <c r="C4" s="4"/>
      <c r="D4" s="3"/>
      <c r="E4" s="206"/>
      <c r="F4" s="5"/>
      <c r="G4" s="2"/>
      <c r="H4" s="1"/>
      <c r="I4" s="3"/>
      <c r="J4" s="3"/>
    </row>
    <row r="5" spans="1:10" ht="23.25" customHeight="1">
      <c r="A5" s="10"/>
      <c r="B5" s="122"/>
      <c r="C5" s="123"/>
      <c r="D5" s="124"/>
      <c r="E5" s="207"/>
      <c r="F5" s="121"/>
      <c r="G5" s="125"/>
      <c r="H5" s="126" t="s">
        <v>246</v>
      </c>
      <c r="I5" s="127" t="s">
        <v>252</v>
      </c>
      <c r="J5" s="134" t="s">
        <v>77</v>
      </c>
    </row>
    <row r="6" spans="1:10" ht="23.25" customHeight="1">
      <c r="A6" s="309" t="s">
        <v>0</v>
      </c>
      <c r="B6" s="309" t="s">
        <v>1</v>
      </c>
      <c r="C6" s="309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0" ht="23.25" customHeight="1">
      <c r="A7" s="310"/>
      <c r="B7" s="310"/>
      <c r="C7" s="310"/>
      <c r="D7" s="310"/>
      <c r="E7" s="208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0" s="115" customFormat="1" ht="21.75" customHeight="1">
      <c r="A8" s="197"/>
      <c r="B8" s="167" t="s">
        <v>52</v>
      </c>
      <c r="C8" s="157"/>
      <c r="D8" s="157"/>
      <c r="E8" s="255"/>
      <c r="F8" s="162"/>
      <c r="G8" s="157"/>
      <c r="H8" s="157"/>
      <c r="I8" s="133"/>
      <c r="J8" s="165"/>
    </row>
    <row r="9" spans="1:10" s="115" customFormat="1" ht="21.75" customHeight="1">
      <c r="A9" s="164">
        <v>1</v>
      </c>
      <c r="B9" s="168" t="s">
        <v>89</v>
      </c>
      <c r="C9" s="157">
        <v>1</v>
      </c>
      <c r="D9" s="157" t="s">
        <v>91</v>
      </c>
      <c r="E9" s="255"/>
      <c r="F9" s="162"/>
      <c r="G9" s="157"/>
      <c r="H9" s="157"/>
      <c r="I9" s="133"/>
      <c r="J9" s="165"/>
    </row>
    <row r="10" spans="1:10" s="115" customFormat="1" ht="21.75" customHeight="1">
      <c r="A10" s="166">
        <v>2</v>
      </c>
      <c r="B10" s="168" t="s">
        <v>90</v>
      </c>
      <c r="C10" s="157">
        <v>2</v>
      </c>
      <c r="D10" s="157" t="s">
        <v>91</v>
      </c>
      <c r="E10" s="255"/>
      <c r="F10" s="162"/>
      <c r="G10" s="157"/>
      <c r="H10" s="157"/>
      <c r="I10" s="133"/>
      <c r="J10" s="188"/>
    </row>
    <row r="11" spans="1:10" s="115" customFormat="1" ht="21.75" customHeight="1">
      <c r="A11" s="164">
        <v>3</v>
      </c>
      <c r="B11" s="169" t="s">
        <v>92</v>
      </c>
      <c r="C11" s="157">
        <v>1</v>
      </c>
      <c r="D11" s="157" t="s">
        <v>50</v>
      </c>
      <c r="E11" s="255"/>
      <c r="F11" s="162"/>
      <c r="G11" s="157"/>
      <c r="H11" s="157"/>
      <c r="I11" s="133"/>
      <c r="J11" s="165"/>
    </row>
    <row r="12" spans="1:10" s="115" customFormat="1" ht="21.75" customHeight="1">
      <c r="A12" s="166">
        <v>4</v>
      </c>
      <c r="B12" s="169" t="s">
        <v>175</v>
      </c>
      <c r="C12" s="157">
        <v>2</v>
      </c>
      <c r="D12" s="157" t="s">
        <v>50</v>
      </c>
      <c r="E12" s="255"/>
      <c r="F12" s="162"/>
      <c r="G12" s="157"/>
      <c r="H12" s="157"/>
      <c r="I12" s="133"/>
      <c r="J12" s="165"/>
    </row>
    <row r="13" spans="1:10" s="115" customFormat="1" ht="21.75" customHeight="1">
      <c r="A13" s="262"/>
      <c r="B13" s="266" t="s">
        <v>244</v>
      </c>
      <c r="C13" s="139"/>
      <c r="D13" s="139"/>
      <c r="E13" s="263"/>
      <c r="F13" s="140"/>
      <c r="G13" s="139"/>
      <c r="H13" s="139"/>
      <c r="I13" s="264"/>
      <c r="J13" s="265"/>
    </row>
    <row r="14" spans="1:10" s="194" customFormat="1" ht="21.75" customHeight="1">
      <c r="A14" s="195"/>
      <c r="B14" s="196" t="s">
        <v>53</v>
      </c>
      <c r="C14" s="187"/>
      <c r="D14" s="187"/>
      <c r="E14" s="256"/>
      <c r="F14" s="187"/>
      <c r="G14" s="187"/>
      <c r="H14" s="187"/>
      <c r="I14" s="267"/>
      <c r="J14" s="193"/>
    </row>
  </sheetData>
  <protectedRanges>
    <protectedRange password="ECFC" sqref="B8" name="Range1_24" securityDescriptor="O:WDG:WDD:(A;;CC;;;BA)"/>
    <protectedRange password="ECFC" sqref="E8" name="Range1_25" securityDescriptor="O:WDG:WDD:(A;;CC;;;BA)"/>
    <protectedRange password="ECFC" sqref="B9" name="Range1_26" securityDescriptor="O:WDG:WDD:(A;;CC;;;BA)"/>
    <protectedRange password="ECFC" sqref="E9" name="Range1_27" securityDescriptor="O:WDG:WDD:(A;;CC;;;BA)"/>
    <protectedRange password="ECFC" sqref="B10" name="Range1_32" securityDescriptor="O:WDG:WDD:(A;;CC;;;BA)"/>
    <protectedRange password="ECFC" sqref="E10" name="Range1_33" securityDescriptor="O:WDG:WDD:(A;;CC;;;BA)"/>
    <protectedRange password="ECFC" sqref="E11:E13" name="Range1_34" securityDescriptor="O:WDG:WDD:(A;;CC;;;BA)"/>
  </protectedRanges>
  <mergeCells count="8">
    <mergeCell ref="I6:I7"/>
    <mergeCell ref="J6:J7"/>
    <mergeCell ref="A6:A7"/>
    <mergeCell ref="B6:B7"/>
    <mergeCell ref="C6:C7"/>
    <mergeCell ref="D6:D7"/>
    <mergeCell ref="E6:F6"/>
    <mergeCell ref="G6:H6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WhiteSpace="0" zoomScaleNormal="90" zoomScaleSheetLayoutView="110" zoomScalePageLayoutView="90" workbookViewId="0">
      <selection activeCell="I3" sqref="I3"/>
    </sheetView>
  </sheetViews>
  <sheetFormatPr defaultRowHeight="23.25" customHeight="1"/>
  <cols>
    <col min="1" max="1" width="6.5703125" style="119" customWidth="1"/>
    <col min="2" max="2" width="54.7109375" style="119" customWidth="1"/>
    <col min="3" max="3" width="9" style="254" customWidth="1"/>
    <col min="4" max="4" width="9.140625" style="119"/>
    <col min="5" max="5" width="13" style="211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9.8554687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0" ht="23.25" customHeight="1">
      <c r="A1" s="8"/>
      <c r="B1" s="7"/>
      <c r="C1" s="246"/>
      <c r="D1" s="6"/>
      <c r="E1" s="204"/>
      <c r="F1" s="7"/>
      <c r="G1" s="7"/>
      <c r="H1" s="7"/>
      <c r="I1" s="7"/>
      <c r="J1" s="9" t="s">
        <v>24</v>
      </c>
    </row>
    <row r="2" spans="1:10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205"/>
      <c r="F2" s="3"/>
      <c r="G2" s="3"/>
      <c r="H2" s="3"/>
      <c r="I2" s="5"/>
      <c r="J2" s="11"/>
    </row>
    <row r="3" spans="1:10" ht="23.25" customHeight="1">
      <c r="A3" s="10" t="s">
        <v>78</v>
      </c>
      <c r="B3" s="4"/>
      <c r="C3" s="247"/>
      <c r="D3" s="3"/>
      <c r="E3" s="206"/>
      <c r="F3" s="5"/>
      <c r="H3" s="12" t="s">
        <v>10</v>
      </c>
      <c r="I3" s="143"/>
      <c r="J3" s="3"/>
    </row>
    <row r="4" spans="1:10" ht="23.25" customHeight="1">
      <c r="A4" s="13" t="s">
        <v>49</v>
      </c>
      <c r="B4" s="14"/>
      <c r="C4" s="247"/>
      <c r="D4" s="3"/>
      <c r="E4" s="206"/>
      <c r="F4" s="5"/>
      <c r="G4" s="2"/>
      <c r="H4" s="1"/>
      <c r="I4" s="3"/>
      <c r="J4" s="3"/>
    </row>
    <row r="5" spans="1:10" ht="23.25" customHeight="1">
      <c r="A5" s="10"/>
      <c r="B5" s="122"/>
      <c r="C5" s="248"/>
      <c r="D5" s="124"/>
      <c r="E5" s="207"/>
      <c r="F5" s="121"/>
      <c r="G5" s="125"/>
      <c r="H5" s="126" t="s">
        <v>246</v>
      </c>
      <c r="I5" s="127" t="s">
        <v>253</v>
      </c>
      <c r="J5" s="134" t="s">
        <v>77</v>
      </c>
    </row>
    <row r="6" spans="1:10" ht="23.25" customHeight="1">
      <c r="A6" s="309" t="s">
        <v>0</v>
      </c>
      <c r="B6" s="309" t="s">
        <v>1</v>
      </c>
      <c r="C6" s="313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0" ht="23.25" customHeight="1">
      <c r="A7" s="310"/>
      <c r="B7" s="310"/>
      <c r="C7" s="314"/>
      <c r="D7" s="310"/>
      <c r="E7" s="208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0" ht="23.25" customHeight="1">
      <c r="A8" s="198"/>
      <c r="B8" s="202" t="s">
        <v>102</v>
      </c>
      <c r="C8" s="249"/>
      <c r="D8" s="198"/>
      <c r="E8" s="208"/>
      <c r="F8" s="135"/>
      <c r="G8" s="135"/>
      <c r="H8" s="135"/>
      <c r="I8" s="198"/>
      <c r="J8" s="198"/>
    </row>
    <row r="9" spans="1:10" ht="23.25" customHeight="1">
      <c r="A9" s="153">
        <v>1</v>
      </c>
      <c r="B9" s="154" t="s">
        <v>106</v>
      </c>
      <c r="C9" s="250"/>
      <c r="D9" s="153"/>
      <c r="E9" s="208"/>
      <c r="F9" s="135"/>
      <c r="G9" s="135"/>
      <c r="H9" s="135"/>
      <c r="I9" s="153"/>
      <c r="J9" s="153"/>
    </row>
    <row r="10" spans="1:10" ht="23.25" customHeight="1">
      <c r="A10" s="153"/>
      <c r="B10" s="156" t="s">
        <v>198</v>
      </c>
      <c r="C10" s="251">
        <v>1</v>
      </c>
      <c r="D10" s="155" t="s">
        <v>199</v>
      </c>
      <c r="E10" s="260"/>
      <c r="F10" s="225"/>
      <c r="G10" s="226"/>
      <c r="H10" s="226"/>
      <c r="I10" s="227"/>
      <c r="J10" s="155"/>
    </row>
    <row r="11" spans="1:10" ht="23.25" customHeight="1">
      <c r="A11" s="153"/>
      <c r="B11" s="156" t="s">
        <v>216</v>
      </c>
      <c r="C11" s="251">
        <v>11</v>
      </c>
      <c r="D11" s="155" t="s">
        <v>182</v>
      </c>
      <c r="E11" s="260"/>
      <c r="F11" s="225"/>
      <c r="G11" s="226"/>
      <c r="H11" s="226"/>
      <c r="I11" s="227"/>
      <c r="J11" s="155"/>
    </row>
    <row r="12" spans="1:10" ht="23.25" customHeight="1">
      <c r="A12" s="153"/>
      <c r="B12" s="156" t="s">
        <v>183</v>
      </c>
      <c r="C12" s="251">
        <v>3</v>
      </c>
      <c r="D12" s="155" t="s">
        <v>182</v>
      </c>
      <c r="E12" s="260"/>
      <c r="F12" s="225"/>
      <c r="G12" s="226"/>
      <c r="H12" s="226"/>
      <c r="I12" s="227"/>
      <c r="J12" s="155"/>
    </row>
    <row r="13" spans="1:10" ht="23.25" customHeight="1">
      <c r="A13" s="153"/>
      <c r="B13" s="156" t="s">
        <v>185</v>
      </c>
      <c r="C13" s="251">
        <v>56</v>
      </c>
      <c r="D13" s="155" t="s">
        <v>181</v>
      </c>
      <c r="E13" s="260"/>
      <c r="F13" s="225"/>
      <c r="G13" s="226"/>
      <c r="H13" s="226"/>
      <c r="I13" s="227"/>
      <c r="J13" s="155"/>
    </row>
    <row r="14" spans="1:10" ht="23.25" customHeight="1">
      <c r="A14" s="153"/>
      <c r="B14" s="156" t="s">
        <v>196</v>
      </c>
      <c r="C14" s="251">
        <v>11</v>
      </c>
      <c r="D14" s="155" t="s">
        <v>182</v>
      </c>
      <c r="E14" s="260"/>
      <c r="F14" s="225"/>
      <c r="G14" s="226"/>
      <c r="H14" s="226"/>
      <c r="I14" s="227"/>
      <c r="J14" s="155"/>
    </row>
    <row r="15" spans="1:10" ht="23.25" customHeight="1">
      <c r="A15" s="153"/>
      <c r="B15" s="156" t="s">
        <v>217</v>
      </c>
      <c r="C15" s="251">
        <v>12</v>
      </c>
      <c r="D15" s="155" t="s">
        <v>182</v>
      </c>
      <c r="E15" s="260"/>
      <c r="F15" s="225"/>
      <c r="G15" s="226"/>
      <c r="H15" s="226"/>
      <c r="I15" s="227"/>
      <c r="J15" s="155"/>
    </row>
    <row r="16" spans="1:10" ht="23.25" customHeight="1">
      <c r="A16" s="153"/>
      <c r="B16" s="156" t="s">
        <v>218</v>
      </c>
      <c r="C16" s="251">
        <v>56</v>
      </c>
      <c r="D16" s="155" t="s">
        <v>181</v>
      </c>
      <c r="E16" s="260"/>
      <c r="F16" s="225"/>
      <c r="G16" s="226"/>
      <c r="H16" s="226"/>
      <c r="I16" s="227"/>
      <c r="J16" s="155"/>
    </row>
    <row r="17" spans="1:10" ht="23.25" customHeight="1">
      <c r="A17" s="153"/>
      <c r="B17" s="156" t="s">
        <v>186</v>
      </c>
      <c r="C17" s="251">
        <v>0.52</v>
      </c>
      <c r="D17" s="155" t="s">
        <v>181</v>
      </c>
      <c r="E17" s="260"/>
      <c r="F17" s="225"/>
      <c r="G17" s="226"/>
      <c r="H17" s="226"/>
      <c r="I17" s="227"/>
      <c r="J17" s="155"/>
    </row>
    <row r="18" spans="1:10" ht="23.25" customHeight="1">
      <c r="A18" s="153"/>
      <c r="B18" s="156" t="s">
        <v>187</v>
      </c>
      <c r="C18" s="251">
        <v>0.52</v>
      </c>
      <c r="D18" s="155" t="s">
        <v>181</v>
      </c>
      <c r="E18" s="260"/>
      <c r="F18" s="225"/>
      <c r="G18" s="226"/>
      <c r="H18" s="226"/>
      <c r="I18" s="227"/>
      <c r="J18" s="155"/>
    </row>
    <row r="19" spans="1:10" ht="23.25" customHeight="1">
      <c r="A19" s="153"/>
      <c r="B19" s="156" t="s">
        <v>203</v>
      </c>
      <c r="C19" s="251">
        <v>9.9</v>
      </c>
      <c r="D19" s="155" t="s">
        <v>181</v>
      </c>
      <c r="E19" s="260"/>
      <c r="F19" s="225"/>
      <c r="G19" s="226"/>
      <c r="H19" s="226"/>
      <c r="I19" s="227"/>
      <c r="J19" s="153"/>
    </row>
    <row r="20" spans="1:10" ht="23.25" customHeight="1">
      <c r="A20" s="153"/>
      <c r="B20" s="156" t="s">
        <v>204</v>
      </c>
      <c r="C20" s="251">
        <f>0.3*14</f>
        <v>4.2</v>
      </c>
      <c r="D20" s="155" t="s">
        <v>181</v>
      </c>
      <c r="E20" s="260"/>
      <c r="F20" s="225"/>
      <c r="G20" s="226"/>
      <c r="H20" s="226"/>
      <c r="I20" s="227"/>
      <c r="J20" s="153"/>
    </row>
    <row r="21" spans="1:10" ht="23.25" customHeight="1">
      <c r="A21" s="153"/>
      <c r="B21" s="156" t="s">
        <v>197</v>
      </c>
      <c r="C21" s="251">
        <f>1.26+0.47+4.83</f>
        <v>6.5600000000000005</v>
      </c>
      <c r="D21" s="155" t="s">
        <v>181</v>
      </c>
      <c r="E21" s="260"/>
      <c r="F21" s="225"/>
      <c r="G21" s="226"/>
      <c r="H21" s="226"/>
      <c r="I21" s="227"/>
      <c r="J21" s="153"/>
    </row>
    <row r="22" spans="1:10" ht="23.25" customHeight="1">
      <c r="A22" s="159"/>
      <c r="B22" s="156" t="s">
        <v>191</v>
      </c>
      <c r="C22" s="252">
        <v>196.2</v>
      </c>
      <c r="D22" s="213" t="s">
        <v>51</v>
      </c>
      <c r="E22" s="235"/>
      <c r="F22" s="225"/>
      <c r="G22" s="226"/>
      <c r="H22" s="226"/>
      <c r="I22" s="227"/>
      <c r="J22" s="200"/>
    </row>
    <row r="23" spans="1:10" ht="23.25" customHeight="1">
      <c r="A23" s="159"/>
      <c r="B23" s="156" t="s">
        <v>202</v>
      </c>
      <c r="C23" s="252">
        <v>196.2</v>
      </c>
      <c r="D23" s="213" t="s">
        <v>51</v>
      </c>
      <c r="E23" s="235"/>
      <c r="F23" s="225"/>
      <c r="G23" s="226"/>
      <c r="H23" s="226"/>
      <c r="I23" s="227"/>
      <c r="J23" s="200"/>
    </row>
    <row r="24" spans="1:10" ht="23.25" customHeight="1">
      <c r="A24" s="159"/>
      <c r="B24" s="156" t="s">
        <v>180</v>
      </c>
      <c r="C24" s="252">
        <v>196.2</v>
      </c>
      <c r="D24" s="213" t="s">
        <v>51</v>
      </c>
      <c r="E24" s="235"/>
      <c r="F24" s="225"/>
      <c r="G24" s="226"/>
      <c r="H24" s="226"/>
      <c r="I24" s="227"/>
      <c r="J24" s="200"/>
    </row>
    <row r="25" spans="1:10" ht="23.25" customHeight="1">
      <c r="A25" s="159"/>
      <c r="B25" s="156" t="s">
        <v>219</v>
      </c>
      <c r="C25" s="252">
        <f>9.9*5.24</f>
        <v>51.876000000000005</v>
      </c>
      <c r="D25" s="213" t="s">
        <v>220</v>
      </c>
      <c r="E25" s="235"/>
      <c r="F25" s="225"/>
      <c r="G25" s="226"/>
      <c r="H25" s="226"/>
      <c r="I25" s="227"/>
      <c r="J25" s="200"/>
    </row>
    <row r="26" spans="1:10" ht="23.25" customHeight="1">
      <c r="A26" s="153">
        <v>2</v>
      </c>
      <c r="B26" s="154" t="s">
        <v>107</v>
      </c>
      <c r="C26" s="251"/>
      <c r="D26" s="155"/>
      <c r="E26" s="209"/>
      <c r="F26" s="157"/>
      <c r="G26" s="158"/>
      <c r="H26" s="158"/>
      <c r="I26" s="133"/>
      <c r="J26" s="155"/>
    </row>
    <row r="27" spans="1:10" ht="23.25" customHeight="1">
      <c r="A27" s="153"/>
      <c r="B27" s="156" t="s">
        <v>178</v>
      </c>
      <c r="C27" s="251">
        <v>13888</v>
      </c>
      <c r="D27" s="155" t="s">
        <v>177</v>
      </c>
      <c r="E27" s="209"/>
      <c r="F27" s="157"/>
      <c r="G27" s="180"/>
      <c r="H27" s="180"/>
      <c r="I27" s="133"/>
      <c r="J27" s="224"/>
    </row>
    <row r="28" spans="1:10" ht="23.25" customHeight="1">
      <c r="A28" s="153"/>
      <c r="B28" s="156" t="s">
        <v>179</v>
      </c>
      <c r="C28" s="251">
        <v>12499.2</v>
      </c>
      <c r="D28" s="155" t="s">
        <v>177</v>
      </c>
      <c r="E28" s="209"/>
      <c r="F28" s="157"/>
      <c r="G28" s="180"/>
      <c r="H28" s="180"/>
      <c r="I28" s="133"/>
      <c r="J28" s="155"/>
    </row>
    <row r="29" spans="1:10" ht="23.25" customHeight="1">
      <c r="A29" s="153"/>
      <c r="B29" s="156" t="s">
        <v>192</v>
      </c>
      <c r="C29" s="251">
        <v>14</v>
      </c>
      <c r="D29" s="155" t="s">
        <v>193</v>
      </c>
      <c r="E29" s="209"/>
      <c r="F29" s="157"/>
      <c r="G29" s="180"/>
      <c r="H29" s="180"/>
      <c r="I29" s="133"/>
      <c r="J29" s="155"/>
    </row>
    <row r="30" spans="1:10" ht="23.25" customHeight="1">
      <c r="A30" s="153"/>
      <c r="B30" s="156" t="s">
        <v>194</v>
      </c>
      <c r="C30" s="251">
        <v>15</v>
      </c>
      <c r="D30" s="155" t="s">
        <v>50</v>
      </c>
      <c r="E30" s="209"/>
      <c r="F30" s="157"/>
      <c r="G30" s="180"/>
      <c r="H30" s="180"/>
      <c r="I30" s="133"/>
      <c r="J30" s="155"/>
    </row>
    <row r="31" spans="1:10" ht="23.25" customHeight="1">
      <c r="A31" s="153"/>
      <c r="B31" s="156" t="s">
        <v>195</v>
      </c>
      <c r="C31" s="251">
        <v>1</v>
      </c>
      <c r="D31" s="155" t="s">
        <v>56</v>
      </c>
      <c r="E31" s="209"/>
      <c r="F31" s="157"/>
      <c r="G31" s="180"/>
      <c r="H31" s="180"/>
      <c r="I31" s="133"/>
      <c r="J31" s="155"/>
    </row>
    <row r="32" spans="1:10" ht="23.25" customHeight="1">
      <c r="A32" s="153"/>
      <c r="B32" s="156" t="s">
        <v>224</v>
      </c>
      <c r="C32" s="251">
        <f>100+12.6+6</f>
        <v>118.6</v>
      </c>
      <c r="D32" s="155" t="s">
        <v>51</v>
      </c>
      <c r="E32" s="209"/>
      <c r="F32" s="157"/>
      <c r="G32" s="180"/>
      <c r="H32" s="180"/>
      <c r="I32" s="133"/>
      <c r="J32" s="155"/>
    </row>
    <row r="33" spans="1:12" ht="23.25" customHeight="1">
      <c r="A33" s="153"/>
      <c r="B33" s="156" t="s">
        <v>213</v>
      </c>
      <c r="C33" s="251">
        <v>20</v>
      </c>
      <c r="D33" s="155" t="s">
        <v>177</v>
      </c>
      <c r="E33" s="209"/>
      <c r="F33" s="157"/>
      <c r="G33" s="180"/>
      <c r="H33" s="180"/>
      <c r="I33" s="133"/>
      <c r="J33" s="155"/>
    </row>
    <row r="34" spans="1:12" ht="23.25" customHeight="1">
      <c r="A34" s="153"/>
      <c r="B34" s="156" t="s">
        <v>214</v>
      </c>
      <c r="C34" s="251">
        <f>163.6*1.05</f>
        <v>171.78</v>
      </c>
      <c r="D34" s="155" t="s">
        <v>177</v>
      </c>
      <c r="E34" s="209"/>
      <c r="F34" s="157"/>
      <c r="G34" s="180"/>
      <c r="H34" s="180"/>
      <c r="I34" s="133"/>
      <c r="J34" s="155"/>
    </row>
    <row r="35" spans="1:12" ht="23.25" customHeight="1">
      <c r="A35" s="153"/>
      <c r="B35" s="156" t="s">
        <v>215</v>
      </c>
      <c r="C35" s="251">
        <f>40*1.07</f>
        <v>42.800000000000004</v>
      </c>
      <c r="D35" s="155" t="s">
        <v>177</v>
      </c>
      <c r="E35" s="209"/>
      <c r="F35" s="157"/>
      <c r="G35" s="180"/>
      <c r="H35" s="180"/>
      <c r="I35" s="133"/>
      <c r="J35" s="155"/>
    </row>
    <row r="36" spans="1:12" ht="23.25" customHeight="1">
      <c r="A36" s="153"/>
      <c r="B36" s="156" t="s">
        <v>200</v>
      </c>
      <c r="C36" s="251">
        <f>1234*1.11</f>
        <v>1369.74</v>
      </c>
      <c r="D36" s="155" t="s">
        <v>177</v>
      </c>
      <c r="E36" s="209"/>
      <c r="F36" s="157"/>
      <c r="G36" s="180"/>
      <c r="H36" s="180"/>
      <c r="I36" s="133"/>
      <c r="J36" s="155"/>
    </row>
    <row r="37" spans="1:12" ht="23.25" customHeight="1">
      <c r="A37" s="153"/>
      <c r="B37" s="156" t="s">
        <v>201</v>
      </c>
      <c r="C37" s="251">
        <v>20</v>
      </c>
      <c r="D37" s="155" t="s">
        <v>177</v>
      </c>
      <c r="E37" s="209"/>
      <c r="F37" s="157"/>
      <c r="G37" s="180"/>
      <c r="H37" s="180"/>
      <c r="I37" s="133"/>
      <c r="J37" s="155"/>
    </row>
    <row r="38" spans="1:12" ht="23.25" customHeight="1">
      <c r="A38" s="153"/>
      <c r="B38" s="156" t="s">
        <v>205</v>
      </c>
      <c r="C38" s="251">
        <v>1030</v>
      </c>
      <c r="D38" s="155" t="s">
        <v>177</v>
      </c>
      <c r="E38" s="209"/>
      <c r="F38" s="157"/>
      <c r="G38" s="180"/>
      <c r="H38" s="180"/>
      <c r="I38" s="133"/>
      <c r="J38" s="155"/>
    </row>
    <row r="39" spans="1:12" ht="23.25" customHeight="1">
      <c r="A39" s="153"/>
      <c r="B39" s="156" t="s">
        <v>206</v>
      </c>
      <c r="C39" s="251">
        <v>22</v>
      </c>
      <c r="D39" s="155" t="s">
        <v>177</v>
      </c>
      <c r="E39" s="209"/>
      <c r="F39" s="157"/>
      <c r="G39" s="180"/>
      <c r="H39" s="180"/>
      <c r="I39" s="133"/>
      <c r="J39" s="155"/>
    </row>
    <row r="40" spans="1:12" ht="23.25" customHeight="1">
      <c r="A40" s="153"/>
      <c r="B40" s="156" t="s">
        <v>207</v>
      </c>
      <c r="C40" s="251">
        <v>651.37</v>
      </c>
      <c r="D40" s="155" t="s">
        <v>177</v>
      </c>
      <c r="E40" s="209"/>
      <c r="F40" s="157"/>
      <c r="G40" s="180"/>
      <c r="H40" s="180"/>
      <c r="I40" s="133"/>
      <c r="J40" s="155"/>
    </row>
    <row r="41" spans="1:12" ht="23.25" customHeight="1">
      <c r="A41" s="153"/>
      <c r="B41" s="156" t="s">
        <v>210</v>
      </c>
      <c r="C41" s="251">
        <v>1</v>
      </c>
      <c r="D41" s="155" t="s">
        <v>56</v>
      </c>
      <c r="E41" s="209"/>
      <c r="F41" s="157"/>
      <c r="G41" s="180"/>
      <c r="H41" s="180"/>
      <c r="I41" s="133"/>
      <c r="J41" s="155"/>
    </row>
    <row r="42" spans="1:12" ht="23.25" customHeight="1">
      <c r="A42" s="136"/>
      <c r="B42" s="137" t="s">
        <v>184</v>
      </c>
      <c r="C42" s="253"/>
      <c r="D42" s="136"/>
      <c r="E42" s="210"/>
      <c r="F42" s="138"/>
      <c r="G42" s="138"/>
      <c r="H42" s="138"/>
      <c r="I42" s="142"/>
      <c r="J42" s="137"/>
      <c r="L42" s="151"/>
    </row>
  </sheetData>
  <protectedRanges>
    <protectedRange password="ECFC" sqref="G22:H41" name="Range1_2" securityDescriptor="O:WDG:WDD:(A;;CC;;;BA)"/>
  </protectedRanges>
  <mergeCells count="8">
    <mergeCell ref="I6:I7"/>
    <mergeCell ref="J6:J7"/>
    <mergeCell ref="A6:A7"/>
    <mergeCell ref="B6:B7"/>
    <mergeCell ref="C6:C7"/>
    <mergeCell ref="D6:D7"/>
    <mergeCell ref="E6:F6"/>
    <mergeCell ref="G6:H6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WhiteSpace="0" view="pageLayout" zoomScaleNormal="90" zoomScaleSheetLayoutView="110" workbookViewId="0">
      <selection activeCell="E3" sqref="E3"/>
    </sheetView>
  </sheetViews>
  <sheetFormatPr defaultRowHeight="23.25" customHeight="1"/>
  <cols>
    <col min="1" max="1" width="6.5703125" style="119" customWidth="1"/>
    <col min="2" max="2" width="54.7109375" style="119" customWidth="1"/>
    <col min="3" max="3" width="9" style="119" customWidth="1"/>
    <col min="4" max="4" width="9.140625" style="119"/>
    <col min="5" max="5" width="13" style="211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9.8554687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0" ht="23.25" customHeight="1">
      <c r="A1" s="8"/>
      <c r="B1" s="7"/>
      <c r="C1" s="7"/>
      <c r="D1" s="6"/>
      <c r="E1" s="204"/>
      <c r="F1" s="7"/>
      <c r="G1" s="7"/>
      <c r="H1" s="7"/>
      <c r="I1" s="7"/>
      <c r="J1" s="9" t="s">
        <v>24</v>
      </c>
    </row>
    <row r="2" spans="1:10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205"/>
      <c r="F2" s="3"/>
      <c r="G2" s="3"/>
      <c r="H2" s="3"/>
      <c r="I2" s="5"/>
      <c r="J2" s="11"/>
    </row>
    <row r="3" spans="1:10" ht="23.25" customHeight="1">
      <c r="A3" s="10" t="s">
        <v>78</v>
      </c>
      <c r="B3" s="4"/>
      <c r="C3" s="4"/>
      <c r="D3" s="3"/>
      <c r="E3" s="206"/>
      <c r="F3" s="5"/>
      <c r="H3" s="12" t="s">
        <v>10</v>
      </c>
      <c r="I3" s="143"/>
      <c r="J3" s="3"/>
    </row>
    <row r="4" spans="1:10" ht="23.25" customHeight="1">
      <c r="A4" s="13" t="s">
        <v>49</v>
      </c>
      <c r="B4" s="14"/>
      <c r="C4" s="4"/>
      <c r="D4" s="3"/>
      <c r="E4" s="206"/>
      <c r="F4" s="5"/>
      <c r="G4" s="2"/>
      <c r="H4" s="1"/>
      <c r="I4" s="3"/>
      <c r="J4" s="3"/>
    </row>
    <row r="5" spans="1:10" ht="23.25" customHeight="1">
      <c r="A5" s="10"/>
      <c r="B5" s="122"/>
      <c r="C5" s="123"/>
      <c r="D5" s="124"/>
      <c r="E5" s="207"/>
      <c r="F5" s="121"/>
      <c r="G5" s="125"/>
      <c r="H5" s="126" t="s">
        <v>246</v>
      </c>
      <c r="I5" s="127" t="s">
        <v>254</v>
      </c>
      <c r="J5" s="134" t="s">
        <v>77</v>
      </c>
    </row>
    <row r="6" spans="1:10" ht="23.25" customHeight="1">
      <c r="A6" s="309" t="s">
        <v>0</v>
      </c>
      <c r="B6" s="309" t="s">
        <v>1</v>
      </c>
      <c r="C6" s="309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0" ht="23.25" customHeight="1">
      <c r="A7" s="310"/>
      <c r="B7" s="310"/>
      <c r="C7" s="310"/>
      <c r="D7" s="310"/>
      <c r="E7" s="208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0" ht="23.25" customHeight="1">
      <c r="A8" s="198">
        <v>4</v>
      </c>
      <c r="B8" s="202" t="s">
        <v>104</v>
      </c>
      <c r="C8" s="198"/>
      <c r="D8" s="198"/>
      <c r="E8" s="241"/>
      <c r="F8" s="153"/>
      <c r="G8" s="153"/>
      <c r="H8" s="153"/>
      <c r="I8" s="198"/>
      <c r="J8" s="198"/>
    </row>
    <row r="9" spans="1:10" ht="23.25" customHeight="1">
      <c r="A9" s="153"/>
      <c r="B9" s="154" t="s">
        <v>163</v>
      </c>
      <c r="C9" s="153"/>
      <c r="D9" s="153"/>
      <c r="E9" s="241"/>
      <c r="F9" s="153"/>
      <c r="G9" s="153"/>
      <c r="H9" s="153"/>
      <c r="I9" s="153"/>
      <c r="J9" s="153"/>
    </row>
    <row r="10" spans="1:10" ht="23.25" customHeight="1">
      <c r="A10" s="155"/>
      <c r="B10" s="156" t="s">
        <v>168</v>
      </c>
      <c r="C10" s="155"/>
      <c r="D10" s="155"/>
      <c r="E10" s="240"/>
      <c r="F10" s="228"/>
      <c r="G10" s="229"/>
      <c r="H10" s="229"/>
      <c r="I10" s="230"/>
      <c r="J10" s="155"/>
    </row>
    <row r="11" spans="1:10" ht="23.25" customHeight="1">
      <c r="A11" s="159"/>
      <c r="B11" s="245" t="s">
        <v>167</v>
      </c>
      <c r="C11" s="200"/>
      <c r="D11" s="155"/>
      <c r="E11" s="239"/>
      <c r="F11" s="238"/>
      <c r="G11" s="237"/>
      <c r="H11" s="237"/>
      <c r="I11" s="236"/>
      <c r="J11" s="200"/>
    </row>
    <row r="12" spans="1:10" ht="23.25" customHeight="1">
      <c r="A12" s="159"/>
      <c r="B12" s="244" t="s">
        <v>164</v>
      </c>
      <c r="C12" s="213">
        <v>42</v>
      </c>
      <c r="D12" s="155" t="s">
        <v>60</v>
      </c>
      <c r="E12" s="235"/>
      <c r="F12" s="225"/>
      <c r="G12" s="226"/>
      <c r="H12" s="226"/>
      <c r="I12" s="227"/>
      <c r="J12" s="200"/>
    </row>
    <row r="13" spans="1:10" ht="23.25" customHeight="1">
      <c r="A13" s="159"/>
      <c r="B13" s="244" t="s">
        <v>165</v>
      </c>
      <c r="C13" s="213">
        <v>1</v>
      </c>
      <c r="D13" s="155" t="s">
        <v>56</v>
      </c>
      <c r="E13" s="235"/>
      <c r="F13" s="225"/>
      <c r="G13" s="226"/>
      <c r="H13" s="226"/>
      <c r="I13" s="227"/>
      <c r="J13" s="200"/>
    </row>
    <row r="14" spans="1:10" ht="23.25" customHeight="1">
      <c r="A14" s="159"/>
      <c r="B14" s="244" t="s">
        <v>208</v>
      </c>
      <c r="C14" s="213">
        <v>1</v>
      </c>
      <c r="D14" s="155" t="s">
        <v>50</v>
      </c>
      <c r="E14" s="235"/>
      <c r="F14" s="225"/>
      <c r="G14" s="226"/>
      <c r="H14" s="226"/>
      <c r="I14" s="227"/>
      <c r="J14" s="200"/>
    </row>
    <row r="15" spans="1:10" ht="23.25" customHeight="1">
      <c r="A15" s="159"/>
      <c r="B15" s="242" t="s">
        <v>171</v>
      </c>
      <c r="C15" s="213"/>
      <c r="D15" s="155"/>
      <c r="E15" s="235"/>
      <c r="F15" s="225"/>
      <c r="G15" s="226"/>
      <c r="H15" s="226"/>
      <c r="I15" s="227"/>
      <c r="J15" s="200"/>
    </row>
    <row r="16" spans="1:10" ht="23.25" customHeight="1">
      <c r="A16" s="159"/>
      <c r="B16" s="212" t="s">
        <v>173</v>
      </c>
      <c r="C16" s="213"/>
      <c r="D16" s="155"/>
      <c r="E16" s="239"/>
      <c r="F16" s="238"/>
      <c r="G16" s="237"/>
      <c r="H16" s="237"/>
      <c r="I16" s="227"/>
      <c r="J16" s="200"/>
    </row>
    <row r="17" spans="1:12" ht="23.25" customHeight="1">
      <c r="A17" s="159"/>
      <c r="B17" s="243" t="s">
        <v>169</v>
      </c>
      <c r="C17" s="213">
        <v>12</v>
      </c>
      <c r="D17" s="155" t="s">
        <v>60</v>
      </c>
      <c r="E17" s="235"/>
      <c r="F17" s="225"/>
      <c r="G17" s="226"/>
      <c r="H17" s="226"/>
      <c r="I17" s="227"/>
      <c r="J17" s="200"/>
    </row>
    <row r="18" spans="1:12" ht="23.25" customHeight="1">
      <c r="A18" s="159"/>
      <c r="B18" s="243" t="s">
        <v>172</v>
      </c>
      <c r="C18" s="213">
        <v>12</v>
      </c>
      <c r="D18" s="155" t="s">
        <v>60</v>
      </c>
      <c r="E18" s="235"/>
      <c r="F18" s="225"/>
      <c r="G18" s="226"/>
      <c r="H18" s="226"/>
      <c r="I18" s="227"/>
      <c r="J18" s="200"/>
    </row>
    <row r="19" spans="1:12" ht="23.25" customHeight="1">
      <c r="A19" s="159"/>
      <c r="B19" s="243" t="s">
        <v>165</v>
      </c>
      <c r="C19" s="213">
        <v>1</v>
      </c>
      <c r="D19" s="155" t="s">
        <v>56</v>
      </c>
      <c r="E19" s="235"/>
      <c r="F19" s="225"/>
      <c r="G19" s="226"/>
      <c r="H19" s="226"/>
      <c r="I19" s="227"/>
      <c r="J19" s="200"/>
    </row>
    <row r="20" spans="1:12" ht="23.25" customHeight="1">
      <c r="A20" s="159"/>
      <c r="B20" s="243" t="s">
        <v>166</v>
      </c>
      <c r="C20" s="213">
        <v>1</v>
      </c>
      <c r="D20" s="155" t="s">
        <v>56</v>
      </c>
      <c r="E20" s="235"/>
      <c r="F20" s="225"/>
      <c r="G20" s="226"/>
      <c r="H20" s="226"/>
      <c r="I20" s="227"/>
      <c r="J20" s="200"/>
    </row>
    <row r="21" spans="1:12" ht="23.25" customHeight="1">
      <c r="A21" s="159"/>
      <c r="B21" s="212" t="s">
        <v>228</v>
      </c>
      <c r="C21" s="213">
        <v>1</v>
      </c>
      <c r="D21" s="213" t="s">
        <v>138</v>
      </c>
      <c r="E21" s="235"/>
      <c r="F21" s="225"/>
      <c r="G21" s="226"/>
      <c r="H21" s="226"/>
      <c r="I21" s="227"/>
      <c r="J21" s="200"/>
    </row>
    <row r="22" spans="1:12" ht="23.25" customHeight="1">
      <c r="A22" s="159"/>
      <c r="B22" s="156" t="s">
        <v>174</v>
      </c>
      <c r="C22" s="155">
        <v>1</v>
      </c>
      <c r="D22" s="155" t="s">
        <v>138</v>
      </c>
      <c r="E22" s="240"/>
      <c r="F22" s="228"/>
      <c r="G22" s="229"/>
      <c r="H22" s="229"/>
      <c r="I22" s="230"/>
      <c r="J22" s="155"/>
    </row>
    <row r="23" spans="1:12" ht="23.25" customHeight="1">
      <c r="A23" s="159"/>
      <c r="B23" s="156" t="s">
        <v>223</v>
      </c>
      <c r="C23" s="155"/>
      <c r="D23" s="155"/>
      <c r="E23" s="240"/>
      <c r="F23" s="228"/>
      <c r="G23" s="229"/>
      <c r="H23" s="229"/>
      <c r="I23" s="230"/>
      <c r="J23" s="155"/>
    </row>
    <row r="24" spans="1:12" ht="23.25" customHeight="1">
      <c r="A24" s="136"/>
      <c r="B24" s="137" t="s">
        <v>170</v>
      </c>
      <c r="C24" s="136"/>
      <c r="D24" s="136"/>
      <c r="E24" s="234"/>
      <c r="F24" s="137"/>
      <c r="G24" s="137"/>
      <c r="H24" s="137"/>
      <c r="I24" s="142"/>
      <c r="J24" s="137"/>
      <c r="L24" s="151"/>
    </row>
  </sheetData>
  <protectedRanges>
    <protectedRange password="ECFC" sqref="G10:H23" name="Range1_2" securityDescriptor="O:WDG:WDD:(A;;CC;;;BA)"/>
  </protectedRanges>
  <mergeCells count="8">
    <mergeCell ref="I6:I7"/>
    <mergeCell ref="J6:J7"/>
    <mergeCell ref="A6:A7"/>
    <mergeCell ref="B6:B7"/>
    <mergeCell ref="C6:C7"/>
    <mergeCell ref="D6:D7"/>
    <mergeCell ref="E6:F6"/>
    <mergeCell ref="G6:H6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WhiteSpace="0" zoomScale="90" zoomScaleNormal="90" zoomScaleSheetLayoutView="110" workbookViewId="0">
      <selection activeCell="N3" sqref="N3"/>
    </sheetView>
  </sheetViews>
  <sheetFormatPr defaultRowHeight="23.25" customHeight="1"/>
  <cols>
    <col min="1" max="1" width="6.5703125" style="119" customWidth="1"/>
    <col min="2" max="2" width="54.7109375" style="119" customWidth="1"/>
    <col min="3" max="3" width="9" style="119" customWidth="1"/>
    <col min="4" max="4" width="9.140625" style="119"/>
    <col min="5" max="5" width="13" style="179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9.8554687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0" ht="23.25" customHeight="1">
      <c r="A1" s="8"/>
      <c r="B1" s="7"/>
      <c r="C1" s="7"/>
      <c r="D1" s="6"/>
      <c r="E1" s="170"/>
      <c r="F1" s="7"/>
      <c r="G1" s="7"/>
      <c r="H1" s="7"/>
      <c r="I1" s="7"/>
      <c r="J1" s="9" t="s">
        <v>24</v>
      </c>
    </row>
    <row r="2" spans="1:10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171"/>
      <c r="F2" s="3"/>
      <c r="G2" s="3"/>
      <c r="H2" s="3"/>
      <c r="I2" s="5"/>
      <c r="J2" s="11"/>
    </row>
    <row r="3" spans="1:10" ht="23.25" customHeight="1">
      <c r="A3" s="10" t="s">
        <v>78</v>
      </c>
      <c r="B3" s="4"/>
      <c r="C3" s="4"/>
      <c r="D3" s="3"/>
      <c r="E3" s="172"/>
      <c r="F3" s="5"/>
      <c r="H3" s="12" t="s">
        <v>10</v>
      </c>
      <c r="I3" s="143"/>
      <c r="J3" s="3"/>
    </row>
    <row r="4" spans="1:10" ht="23.25" customHeight="1">
      <c r="A4" s="13" t="s">
        <v>49</v>
      </c>
      <c r="B4" s="14"/>
      <c r="C4" s="4"/>
      <c r="D4" s="3"/>
      <c r="E4" s="172"/>
      <c r="F4" s="5"/>
      <c r="G4" s="2"/>
      <c r="H4" s="1"/>
      <c r="I4" s="3"/>
      <c r="J4" s="3"/>
    </row>
    <row r="5" spans="1:10" ht="23.25" customHeight="1">
      <c r="A5" s="10"/>
      <c r="B5" s="122"/>
      <c r="C5" s="123"/>
      <c r="D5" s="124"/>
      <c r="E5" s="173"/>
      <c r="F5" s="121"/>
      <c r="G5" s="125"/>
      <c r="H5" s="126" t="s">
        <v>246</v>
      </c>
      <c r="I5" s="127" t="s">
        <v>251</v>
      </c>
      <c r="J5" s="134" t="s">
        <v>77</v>
      </c>
    </row>
    <row r="6" spans="1:10" ht="23.25" customHeight="1">
      <c r="A6" s="309" t="s">
        <v>0</v>
      </c>
      <c r="B6" s="309" t="s">
        <v>1</v>
      </c>
      <c r="C6" s="309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0" ht="23.25" customHeight="1">
      <c r="A7" s="310"/>
      <c r="B7" s="310"/>
      <c r="C7" s="310"/>
      <c r="D7" s="310"/>
      <c r="E7" s="174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0" ht="23.25" customHeight="1">
      <c r="A8" s="198">
        <v>3</v>
      </c>
      <c r="B8" s="202" t="s">
        <v>103</v>
      </c>
      <c r="C8" s="198"/>
      <c r="D8" s="198"/>
      <c r="E8" s="174"/>
      <c r="F8" s="135"/>
      <c r="G8" s="135"/>
      <c r="H8" s="135"/>
      <c r="I8" s="198"/>
      <c r="J8" s="198"/>
    </row>
    <row r="9" spans="1:10" ht="23.25" customHeight="1">
      <c r="A9" s="160">
        <v>3.1</v>
      </c>
      <c r="B9" s="154" t="s">
        <v>158</v>
      </c>
      <c r="C9" s="155"/>
      <c r="D9" s="155"/>
      <c r="E9" s="178"/>
      <c r="F9" s="162"/>
      <c r="G9" s="157"/>
      <c r="H9" s="163"/>
      <c r="I9" s="133"/>
      <c r="J9" s="153"/>
    </row>
    <row r="10" spans="1:10" ht="23.25" customHeight="1">
      <c r="A10" s="160"/>
      <c r="B10" s="156" t="s">
        <v>147</v>
      </c>
      <c r="C10" s="155"/>
      <c r="D10" s="155"/>
      <c r="E10" s="178"/>
      <c r="F10" s="162"/>
      <c r="G10" s="157"/>
      <c r="H10" s="163"/>
      <c r="I10" s="133"/>
      <c r="J10" s="153"/>
    </row>
    <row r="11" spans="1:10" ht="23.25" customHeight="1">
      <c r="A11" s="160"/>
      <c r="B11" s="156" t="s">
        <v>189</v>
      </c>
      <c r="C11" s="155">
        <v>30</v>
      </c>
      <c r="D11" s="155" t="s">
        <v>50</v>
      </c>
      <c r="E11" s="231"/>
      <c r="F11" s="232"/>
      <c r="G11" s="228"/>
      <c r="H11" s="233"/>
      <c r="I11" s="230"/>
      <c r="J11" s="153"/>
    </row>
    <row r="12" spans="1:10" ht="23.25" customHeight="1">
      <c r="A12" s="160"/>
      <c r="B12" s="156" t="s">
        <v>188</v>
      </c>
      <c r="C12" s="155">
        <v>2</v>
      </c>
      <c r="D12" s="155" t="s">
        <v>50</v>
      </c>
      <c r="E12" s="231"/>
      <c r="F12" s="232"/>
      <c r="G12" s="228"/>
      <c r="H12" s="233"/>
      <c r="I12" s="230"/>
      <c r="J12" s="153"/>
    </row>
    <row r="13" spans="1:10" ht="23.25" customHeight="1">
      <c r="A13" s="160"/>
      <c r="B13" s="156" t="s">
        <v>190</v>
      </c>
      <c r="C13" s="155">
        <v>20</v>
      </c>
      <c r="D13" s="155" t="s">
        <v>50</v>
      </c>
      <c r="E13" s="231"/>
      <c r="F13" s="232"/>
      <c r="G13" s="228"/>
      <c r="H13" s="233"/>
      <c r="I13" s="230"/>
      <c r="J13" s="153"/>
    </row>
    <row r="14" spans="1:10" ht="23.25" customHeight="1">
      <c r="A14" s="160"/>
      <c r="B14" s="156" t="s">
        <v>145</v>
      </c>
      <c r="C14" s="155"/>
      <c r="D14" s="155"/>
      <c r="E14" s="231"/>
      <c r="F14" s="232"/>
      <c r="G14" s="228"/>
      <c r="H14" s="233"/>
      <c r="I14" s="230"/>
      <c r="J14" s="153"/>
    </row>
    <row r="15" spans="1:10" ht="23.25" customHeight="1">
      <c r="A15" s="160"/>
      <c r="B15" s="156" t="s">
        <v>143</v>
      </c>
      <c r="C15" s="155">
        <v>210</v>
      </c>
      <c r="D15" s="155" t="s">
        <v>60</v>
      </c>
      <c r="E15" s="231"/>
      <c r="F15" s="232"/>
      <c r="G15" s="228"/>
      <c r="H15" s="233"/>
      <c r="I15" s="230"/>
      <c r="J15" s="153"/>
    </row>
    <row r="16" spans="1:10" ht="23.25" customHeight="1">
      <c r="A16" s="160"/>
      <c r="B16" s="156" t="s">
        <v>144</v>
      </c>
      <c r="C16" s="155">
        <v>20</v>
      </c>
      <c r="D16" s="155" t="s">
        <v>56</v>
      </c>
      <c r="E16" s="231"/>
      <c r="F16" s="232"/>
      <c r="G16" s="228"/>
      <c r="H16" s="233"/>
      <c r="I16" s="230"/>
      <c r="J16" s="153"/>
    </row>
    <row r="17" spans="1:12" ht="23.25" customHeight="1">
      <c r="A17" s="160"/>
      <c r="B17" s="156" t="s">
        <v>146</v>
      </c>
      <c r="C17" s="155"/>
      <c r="D17" s="155"/>
      <c r="E17" s="231"/>
      <c r="F17" s="232"/>
      <c r="G17" s="228"/>
      <c r="H17" s="233"/>
      <c r="I17" s="230"/>
      <c r="J17" s="153"/>
    </row>
    <row r="18" spans="1:12" ht="23.25" customHeight="1">
      <c r="A18" s="160"/>
      <c r="B18" s="156" t="s">
        <v>237</v>
      </c>
      <c r="C18" s="155">
        <v>50</v>
      </c>
      <c r="D18" s="155" t="s">
        <v>60</v>
      </c>
      <c r="E18" s="231"/>
      <c r="F18" s="232"/>
      <c r="G18" s="228"/>
      <c r="H18" s="233"/>
      <c r="I18" s="230"/>
      <c r="J18" s="153"/>
    </row>
    <row r="19" spans="1:12" ht="23.25" customHeight="1">
      <c r="A19" s="160"/>
      <c r="B19" s="156" t="s">
        <v>236</v>
      </c>
      <c r="C19" s="155">
        <v>200</v>
      </c>
      <c r="D19" s="155" t="s">
        <v>60</v>
      </c>
      <c r="E19" s="231"/>
      <c r="F19" s="232"/>
      <c r="G19" s="228"/>
      <c r="H19" s="233"/>
      <c r="I19" s="230"/>
      <c r="J19" s="153"/>
      <c r="L19" s="119">
        <f>700/100</f>
        <v>7</v>
      </c>
    </row>
    <row r="20" spans="1:12" ht="23.25" customHeight="1">
      <c r="A20" s="160"/>
      <c r="B20" s="156" t="s">
        <v>238</v>
      </c>
      <c r="C20" s="155">
        <v>20</v>
      </c>
      <c r="D20" s="155" t="s">
        <v>60</v>
      </c>
      <c r="E20" s="231"/>
      <c r="F20" s="232"/>
      <c r="G20" s="228"/>
      <c r="H20" s="233"/>
      <c r="I20" s="230"/>
      <c r="J20" s="153"/>
    </row>
    <row r="21" spans="1:12" ht="23.25" customHeight="1">
      <c r="A21" s="160"/>
      <c r="B21" s="156" t="s">
        <v>240</v>
      </c>
      <c r="C21" s="155">
        <v>100</v>
      </c>
      <c r="D21" s="155" t="s">
        <v>60</v>
      </c>
      <c r="E21" s="231"/>
      <c r="F21" s="232"/>
      <c r="G21" s="228"/>
      <c r="H21" s="233"/>
      <c r="I21" s="230"/>
      <c r="J21" s="153"/>
    </row>
    <row r="22" spans="1:12" ht="23.25" customHeight="1">
      <c r="A22" s="160"/>
      <c r="B22" s="156" t="s">
        <v>239</v>
      </c>
      <c r="C22" s="155">
        <v>20</v>
      </c>
      <c r="D22" s="155" t="s">
        <v>60</v>
      </c>
      <c r="E22" s="231"/>
      <c r="F22" s="232"/>
      <c r="G22" s="228"/>
      <c r="H22" s="233"/>
      <c r="I22" s="230"/>
      <c r="J22" s="153"/>
    </row>
    <row r="23" spans="1:12" ht="23.25" customHeight="1">
      <c r="A23" s="160"/>
      <c r="B23" s="156" t="s">
        <v>73</v>
      </c>
      <c r="C23" s="155">
        <v>1</v>
      </c>
      <c r="D23" s="155" t="s">
        <v>56</v>
      </c>
      <c r="E23" s="231"/>
      <c r="F23" s="232"/>
      <c r="G23" s="228"/>
      <c r="H23" s="233"/>
      <c r="I23" s="230"/>
      <c r="J23" s="153"/>
    </row>
    <row r="24" spans="1:12" ht="23.25" customHeight="1">
      <c r="A24" s="160"/>
      <c r="B24" s="156" t="s">
        <v>235</v>
      </c>
      <c r="C24" s="155"/>
      <c r="D24" s="155"/>
      <c r="E24" s="178"/>
      <c r="F24" s="162"/>
      <c r="G24" s="157"/>
      <c r="H24" s="163"/>
      <c r="I24" s="133"/>
      <c r="J24" s="153"/>
    </row>
    <row r="25" spans="1:12" ht="23.25" customHeight="1">
      <c r="A25" s="160"/>
      <c r="B25" s="156" t="s">
        <v>234</v>
      </c>
      <c r="C25" s="155">
        <v>1</v>
      </c>
      <c r="D25" s="155" t="s">
        <v>50</v>
      </c>
      <c r="E25" s="231"/>
      <c r="F25" s="232"/>
      <c r="G25" s="228"/>
      <c r="H25" s="233"/>
      <c r="I25" s="230"/>
      <c r="J25" s="153"/>
    </row>
    <row r="26" spans="1:12" ht="23.25" customHeight="1">
      <c r="A26" s="160"/>
      <c r="B26" s="156" t="s">
        <v>242</v>
      </c>
      <c r="C26" s="155">
        <v>24</v>
      </c>
      <c r="D26" s="155" t="s">
        <v>50</v>
      </c>
      <c r="E26" s="231"/>
      <c r="F26" s="232"/>
      <c r="G26" s="228"/>
      <c r="H26" s="233"/>
      <c r="I26" s="230"/>
      <c r="J26" s="153"/>
    </row>
    <row r="27" spans="1:12" ht="23.25" customHeight="1">
      <c r="A27" s="160"/>
      <c r="B27" s="156" t="s">
        <v>73</v>
      </c>
      <c r="C27" s="155">
        <v>1</v>
      </c>
      <c r="D27" s="155" t="s">
        <v>56</v>
      </c>
      <c r="E27" s="231"/>
      <c r="F27" s="232"/>
      <c r="G27" s="228"/>
      <c r="H27" s="233"/>
      <c r="I27" s="230"/>
      <c r="J27" s="153"/>
    </row>
    <row r="28" spans="1:12" ht="23.25" customHeight="1">
      <c r="A28" s="136"/>
      <c r="B28" s="137" t="s">
        <v>149</v>
      </c>
      <c r="C28" s="136"/>
      <c r="D28" s="136"/>
      <c r="E28" s="176"/>
      <c r="F28" s="138"/>
      <c r="G28" s="138"/>
      <c r="H28" s="138"/>
      <c r="I28" s="142"/>
      <c r="J28" s="137"/>
      <c r="L28" s="151"/>
    </row>
    <row r="29" spans="1:12" ht="23.25" customHeight="1">
      <c r="A29" s="160">
        <v>3.2</v>
      </c>
      <c r="B29" s="154" t="s">
        <v>148</v>
      </c>
      <c r="C29" s="155"/>
      <c r="D29" s="155"/>
      <c r="E29" s="178"/>
      <c r="F29" s="162"/>
      <c r="G29" s="157"/>
      <c r="H29" s="163"/>
      <c r="I29" s="133"/>
      <c r="J29" s="153"/>
    </row>
    <row r="30" spans="1:12" ht="23.25" customHeight="1">
      <c r="A30" s="160"/>
      <c r="B30" s="156" t="s">
        <v>155</v>
      </c>
      <c r="C30" s="155"/>
      <c r="D30" s="155"/>
      <c r="E30" s="178"/>
      <c r="F30" s="162"/>
      <c r="G30" s="157"/>
      <c r="H30" s="163"/>
      <c r="I30" s="133"/>
      <c r="J30" s="153"/>
    </row>
    <row r="31" spans="1:12" ht="23.25" customHeight="1">
      <c r="A31" s="160"/>
      <c r="B31" s="156" t="s">
        <v>221</v>
      </c>
      <c r="C31" s="155">
        <v>5</v>
      </c>
      <c r="D31" s="155" t="s">
        <v>50</v>
      </c>
      <c r="E31" s="231"/>
      <c r="F31" s="232"/>
      <c r="G31" s="228"/>
      <c r="H31" s="233"/>
      <c r="I31" s="230"/>
      <c r="J31" s="153"/>
    </row>
    <row r="32" spans="1:12" ht="23.25" customHeight="1">
      <c r="A32" s="160"/>
      <c r="B32" s="156" t="s">
        <v>150</v>
      </c>
      <c r="C32" s="155">
        <v>16</v>
      </c>
      <c r="D32" s="155" t="s">
        <v>50</v>
      </c>
      <c r="E32" s="231"/>
      <c r="F32" s="232"/>
      <c r="G32" s="228"/>
      <c r="H32" s="233"/>
      <c r="I32" s="230"/>
      <c r="J32" s="153"/>
    </row>
    <row r="33" spans="1:12" ht="23.25" customHeight="1">
      <c r="A33" s="160"/>
      <c r="B33" s="156" t="s">
        <v>151</v>
      </c>
      <c r="C33" s="155">
        <v>4</v>
      </c>
      <c r="D33" s="155" t="s">
        <v>50</v>
      </c>
      <c r="E33" s="231"/>
      <c r="F33" s="232"/>
      <c r="G33" s="228"/>
      <c r="H33" s="233"/>
      <c r="I33" s="230"/>
      <c r="J33" s="153"/>
    </row>
    <row r="34" spans="1:12" ht="23.25" customHeight="1">
      <c r="A34" s="160"/>
      <c r="B34" s="156" t="s">
        <v>176</v>
      </c>
      <c r="C34" s="155">
        <v>1</v>
      </c>
      <c r="D34" s="155" t="s">
        <v>50</v>
      </c>
      <c r="E34" s="231"/>
      <c r="F34" s="232"/>
      <c r="G34" s="228"/>
      <c r="H34" s="233"/>
      <c r="I34" s="230"/>
      <c r="J34" s="153"/>
    </row>
    <row r="35" spans="1:12" ht="23.25" customHeight="1">
      <c r="A35" s="160"/>
      <c r="B35" s="156" t="s">
        <v>154</v>
      </c>
      <c r="C35" s="155">
        <v>5</v>
      </c>
      <c r="D35" s="155" t="s">
        <v>50</v>
      </c>
      <c r="E35" s="231"/>
      <c r="F35" s="232"/>
      <c r="G35" s="228"/>
      <c r="H35" s="233"/>
      <c r="I35" s="230"/>
      <c r="J35" s="153"/>
    </row>
    <row r="36" spans="1:12" ht="23.25" customHeight="1">
      <c r="A36" s="160"/>
      <c r="B36" s="156" t="s">
        <v>153</v>
      </c>
      <c r="C36" s="155">
        <v>1</v>
      </c>
      <c r="D36" s="155" t="s">
        <v>50</v>
      </c>
      <c r="E36" s="231"/>
      <c r="F36" s="232"/>
      <c r="G36" s="228"/>
      <c r="H36" s="233"/>
      <c r="I36" s="230"/>
      <c r="J36" s="153"/>
    </row>
    <row r="37" spans="1:12" ht="23.25" customHeight="1">
      <c r="A37" s="160"/>
      <c r="B37" s="156" t="s">
        <v>156</v>
      </c>
      <c r="C37" s="155"/>
      <c r="D37" s="155"/>
      <c r="E37" s="231"/>
      <c r="F37" s="232"/>
      <c r="G37" s="228"/>
      <c r="H37" s="233"/>
      <c r="I37" s="230"/>
      <c r="J37" s="153"/>
    </row>
    <row r="38" spans="1:12" ht="23.25" customHeight="1">
      <c r="A38" s="160"/>
      <c r="B38" s="156" t="s">
        <v>143</v>
      </c>
      <c r="C38" s="155">
        <v>60</v>
      </c>
      <c r="D38" s="155" t="s">
        <v>60</v>
      </c>
      <c r="E38" s="231"/>
      <c r="F38" s="232"/>
      <c r="G38" s="228"/>
      <c r="H38" s="233"/>
      <c r="I38" s="230"/>
      <c r="J38" s="153"/>
    </row>
    <row r="39" spans="1:12" ht="23.25" customHeight="1">
      <c r="A39" s="160"/>
      <c r="B39" s="156" t="s">
        <v>209</v>
      </c>
      <c r="C39" s="155">
        <v>20</v>
      </c>
      <c r="D39" s="155" t="s">
        <v>60</v>
      </c>
      <c r="E39" s="231"/>
      <c r="F39" s="232"/>
      <c r="G39" s="228"/>
      <c r="H39" s="233"/>
      <c r="I39" s="230"/>
      <c r="J39" s="153"/>
    </row>
    <row r="40" spans="1:12" ht="23.25" customHeight="1">
      <c r="A40" s="160"/>
      <c r="B40" s="156" t="s">
        <v>157</v>
      </c>
      <c r="C40" s="155">
        <v>20</v>
      </c>
      <c r="D40" s="155" t="s">
        <v>60</v>
      </c>
      <c r="E40" s="231"/>
      <c r="F40" s="232"/>
      <c r="G40" s="228"/>
      <c r="H40" s="233"/>
      <c r="I40" s="230"/>
      <c r="J40" s="153"/>
    </row>
    <row r="41" spans="1:12" ht="23.25" customHeight="1">
      <c r="A41" s="160"/>
      <c r="B41" s="156" t="s">
        <v>159</v>
      </c>
      <c r="C41" s="155"/>
      <c r="D41" s="155"/>
      <c r="E41" s="231"/>
      <c r="F41" s="232"/>
      <c r="G41" s="228"/>
      <c r="H41" s="233"/>
      <c r="I41" s="230"/>
      <c r="J41" s="153"/>
    </row>
    <row r="42" spans="1:12" ht="23.25" customHeight="1">
      <c r="A42" s="160"/>
      <c r="B42" s="156" t="s">
        <v>160</v>
      </c>
      <c r="C42" s="155">
        <v>200</v>
      </c>
      <c r="D42" s="155" t="s">
        <v>60</v>
      </c>
      <c r="E42" s="231"/>
      <c r="F42" s="232"/>
      <c r="G42" s="228"/>
      <c r="H42" s="233"/>
      <c r="I42" s="230"/>
      <c r="J42" s="153"/>
    </row>
    <row r="43" spans="1:12" ht="23.25" customHeight="1">
      <c r="A43" s="160"/>
      <c r="B43" s="156" t="s">
        <v>161</v>
      </c>
      <c r="C43" s="155">
        <v>30</v>
      </c>
      <c r="D43" s="155" t="s">
        <v>60</v>
      </c>
      <c r="E43" s="231"/>
      <c r="F43" s="232"/>
      <c r="G43" s="228"/>
      <c r="H43" s="233"/>
      <c r="I43" s="230"/>
      <c r="J43" s="153"/>
    </row>
    <row r="44" spans="1:12" ht="23.25" customHeight="1">
      <c r="A44" s="160"/>
      <c r="B44" s="156" t="s">
        <v>73</v>
      </c>
      <c r="C44" s="155">
        <v>1</v>
      </c>
      <c r="D44" s="155" t="s">
        <v>56</v>
      </c>
      <c r="E44" s="268"/>
      <c r="F44" s="232"/>
      <c r="G44" s="228"/>
      <c r="H44" s="233"/>
      <c r="I44" s="230"/>
      <c r="J44" s="153"/>
    </row>
    <row r="45" spans="1:12" ht="23.25" customHeight="1">
      <c r="A45" s="160"/>
      <c r="B45" s="156"/>
      <c r="C45" s="155"/>
      <c r="D45" s="155"/>
      <c r="E45" s="178"/>
      <c r="F45" s="162"/>
      <c r="G45" s="157"/>
      <c r="H45" s="163"/>
      <c r="I45" s="133"/>
      <c r="J45" s="153"/>
    </row>
    <row r="46" spans="1:12" ht="23.25" customHeight="1">
      <c r="A46" s="160"/>
      <c r="B46" s="156"/>
      <c r="C46" s="155"/>
      <c r="D46" s="155"/>
      <c r="E46" s="178"/>
      <c r="F46" s="162"/>
      <c r="G46" s="157"/>
      <c r="H46" s="163"/>
      <c r="I46" s="133"/>
      <c r="J46" s="153"/>
    </row>
    <row r="47" spans="1:12" ht="23.25" customHeight="1">
      <c r="A47" s="160"/>
      <c r="B47" s="156"/>
      <c r="C47" s="155"/>
      <c r="D47" s="155"/>
      <c r="E47" s="178"/>
      <c r="F47" s="162"/>
      <c r="G47" s="157"/>
      <c r="H47" s="163"/>
      <c r="I47" s="133"/>
      <c r="J47" s="153"/>
    </row>
    <row r="48" spans="1:12" ht="23.25" customHeight="1">
      <c r="A48" s="136"/>
      <c r="B48" s="137" t="s">
        <v>152</v>
      </c>
      <c r="C48" s="136"/>
      <c r="D48" s="136"/>
      <c r="E48" s="176"/>
      <c r="F48" s="138"/>
      <c r="G48" s="138"/>
      <c r="H48" s="138"/>
      <c r="I48" s="142"/>
      <c r="J48" s="137"/>
      <c r="L48" s="151"/>
    </row>
    <row r="49" spans="1:10" ht="23.25" customHeight="1">
      <c r="A49" s="137"/>
      <c r="B49" s="182" t="s">
        <v>66</v>
      </c>
      <c r="C49" s="136"/>
      <c r="D49" s="136"/>
      <c r="E49" s="177"/>
      <c r="F49" s="140"/>
      <c r="G49" s="139"/>
      <c r="H49" s="183"/>
      <c r="I49" s="141"/>
      <c r="J49" s="137"/>
    </row>
    <row r="50" spans="1:10" ht="23.25" customHeight="1">
      <c r="A50" s="159"/>
      <c r="B50" s="156"/>
      <c r="C50" s="155"/>
      <c r="D50" s="155"/>
      <c r="E50" s="175"/>
      <c r="F50" s="157"/>
      <c r="G50" s="158"/>
      <c r="H50" s="158"/>
      <c r="I50" s="133"/>
      <c r="J50" s="155"/>
    </row>
    <row r="51" spans="1:10" ht="23.25" customHeight="1">
      <c r="A51" s="159"/>
      <c r="B51" s="156"/>
      <c r="C51" s="155"/>
      <c r="D51" s="155"/>
      <c r="E51" s="175"/>
      <c r="F51" s="157"/>
      <c r="G51" s="158"/>
      <c r="H51" s="158"/>
      <c r="I51" s="133"/>
      <c r="J51" s="155"/>
    </row>
  </sheetData>
  <protectedRanges>
    <protectedRange password="ECFC" sqref="G50:H51" name="Range1_2" securityDescriptor="O:WDG:WDD:(A;;CC;;;BA)"/>
    <protectedRange password="ECFC" sqref="E49 E29:E47 E9:E27" name="Range1_2_1" securityDescriptor="O:WDG:WDD:(A;;CC;;;BA)"/>
  </protectedRanges>
  <mergeCells count="8">
    <mergeCell ref="A6:A7"/>
    <mergeCell ref="C6:C7"/>
    <mergeCell ref="D6:D7"/>
    <mergeCell ref="I6:I7"/>
    <mergeCell ref="J6:J7"/>
    <mergeCell ref="E6:F6"/>
    <mergeCell ref="G6:H6"/>
    <mergeCell ref="B6:B7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WhiteSpace="0" zoomScaleNormal="90" zoomScaleSheetLayoutView="110" zoomScalePageLayoutView="90" workbookViewId="0">
      <selection activeCell="B4" sqref="B4"/>
    </sheetView>
  </sheetViews>
  <sheetFormatPr defaultRowHeight="23.25" customHeight="1"/>
  <cols>
    <col min="1" max="1" width="6.5703125" style="119" customWidth="1"/>
    <col min="2" max="2" width="54.7109375" style="119" customWidth="1"/>
    <col min="3" max="3" width="9" style="119" customWidth="1"/>
    <col min="4" max="4" width="9.140625" style="119"/>
    <col min="5" max="5" width="13" style="211" customWidth="1"/>
    <col min="6" max="6" width="12.7109375" style="119" customWidth="1"/>
    <col min="7" max="7" width="13" style="119" customWidth="1"/>
    <col min="8" max="8" width="12.7109375" style="119" customWidth="1"/>
    <col min="9" max="9" width="13.42578125" style="119" customWidth="1"/>
    <col min="10" max="10" width="9.85546875" style="119" customWidth="1"/>
    <col min="11" max="11" width="9.140625" style="119"/>
    <col min="12" max="12" width="11.28515625" style="119" bestFit="1" customWidth="1"/>
    <col min="13" max="16384" width="9.140625" style="119"/>
  </cols>
  <sheetData>
    <row r="1" spans="1:10" ht="23.25" customHeight="1">
      <c r="A1" s="8"/>
      <c r="B1" s="7"/>
      <c r="C1" s="7"/>
      <c r="D1" s="6"/>
      <c r="E1" s="204"/>
      <c r="F1" s="7"/>
      <c r="G1" s="7"/>
      <c r="H1" s="7"/>
      <c r="I1" s="7"/>
      <c r="J1" s="9" t="s">
        <v>24</v>
      </c>
    </row>
    <row r="2" spans="1:10" ht="23.25" customHeight="1">
      <c r="A2" s="10" t="str">
        <f>'ปร 6(0%)'!A3</f>
        <v>ชื่อโครงการ/งานก่อสร้าง   :      ก่อสร้างห้องเสริมสร้างและทดสอบสมรรถภาพทางร่างกายกรมสอบสวนคดีพิเศษ</v>
      </c>
      <c r="B2" s="4"/>
      <c r="C2" s="4"/>
      <c r="D2" s="3"/>
      <c r="E2" s="205"/>
      <c r="F2" s="3"/>
      <c r="G2" s="3"/>
      <c r="H2" s="3"/>
      <c r="I2" s="5"/>
      <c r="J2" s="11"/>
    </row>
    <row r="3" spans="1:10" ht="23.25" customHeight="1">
      <c r="A3" s="10" t="s">
        <v>78</v>
      </c>
      <c r="B3" s="4"/>
      <c r="C3" s="4"/>
      <c r="D3" s="3"/>
      <c r="E3" s="206"/>
      <c r="F3" s="5"/>
      <c r="H3" s="12" t="s">
        <v>10</v>
      </c>
      <c r="I3" s="143"/>
      <c r="J3" s="3"/>
    </row>
    <row r="4" spans="1:10" ht="23.25" customHeight="1">
      <c r="A4" s="13" t="s">
        <v>49</v>
      </c>
      <c r="B4" s="14"/>
      <c r="C4" s="4"/>
      <c r="D4" s="3"/>
      <c r="E4" s="206"/>
      <c r="F4" s="5"/>
      <c r="G4" s="2"/>
      <c r="H4" s="1"/>
      <c r="I4" s="3"/>
      <c r="J4" s="3"/>
    </row>
    <row r="5" spans="1:10" ht="23.25" customHeight="1">
      <c r="A5" s="10"/>
      <c r="B5" s="122"/>
      <c r="C5" s="123"/>
      <c r="D5" s="124"/>
      <c r="E5" s="207"/>
      <c r="F5" s="121"/>
      <c r="G5" s="125"/>
      <c r="H5" s="126" t="s">
        <v>246</v>
      </c>
      <c r="I5" s="127" t="s">
        <v>254</v>
      </c>
      <c r="J5" s="134" t="s">
        <v>77</v>
      </c>
    </row>
    <row r="6" spans="1:10" ht="23.25" customHeight="1">
      <c r="A6" s="309" t="s">
        <v>0</v>
      </c>
      <c r="B6" s="309" t="s">
        <v>1</v>
      </c>
      <c r="C6" s="309" t="s">
        <v>3</v>
      </c>
      <c r="D6" s="309" t="s">
        <v>4</v>
      </c>
      <c r="E6" s="311" t="s">
        <v>5</v>
      </c>
      <c r="F6" s="312"/>
      <c r="G6" s="311" t="s">
        <v>6</v>
      </c>
      <c r="H6" s="312"/>
      <c r="I6" s="309" t="s">
        <v>7</v>
      </c>
      <c r="J6" s="309" t="s">
        <v>2</v>
      </c>
    </row>
    <row r="7" spans="1:10" ht="23.25" customHeight="1">
      <c r="A7" s="310"/>
      <c r="B7" s="310"/>
      <c r="C7" s="310"/>
      <c r="D7" s="310"/>
      <c r="E7" s="208" t="s">
        <v>8</v>
      </c>
      <c r="F7" s="135" t="s">
        <v>9</v>
      </c>
      <c r="G7" s="135" t="s">
        <v>8</v>
      </c>
      <c r="H7" s="135" t="s">
        <v>9</v>
      </c>
      <c r="I7" s="310"/>
      <c r="J7" s="310"/>
    </row>
    <row r="8" spans="1:10" ht="23.25" customHeight="1">
      <c r="A8" s="198"/>
      <c r="B8" s="202" t="s">
        <v>105</v>
      </c>
      <c r="C8" s="198"/>
      <c r="D8" s="198"/>
      <c r="E8" s="208"/>
      <c r="F8" s="135"/>
      <c r="G8" s="135"/>
      <c r="H8" s="135"/>
      <c r="I8" s="198"/>
      <c r="J8" s="198"/>
    </row>
    <row r="9" spans="1:10" ht="23.25" customHeight="1">
      <c r="A9" s="153"/>
      <c r="B9" s="156" t="s">
        <v>108</v>
      </c>
      <c r="C9" s="155">
        <v>1</v>
      </c>
      <c r="D9" s="155" t="s">
        <v>113</v>
      </c>
      <c r="E9" s="209"/>
      <c r="F9" s="157"/>
      <c r="G9" s="203"/>
      <c r="H9" s="203"/>
      <c r="I9" s="209"/>
      <c r="J9" s="155"/>
    </row>
    <row r="10" spans="1:10" ht="23.25" customHeight="1">
      <c r="A10" s="155"/>
      <c r="B10" s="156" t="s">
        <v>109</v>
      </c>
      <c r="C10" s="155">
        <v>2</v>
      </c>
      <c r="D10" s="155" t="s">
        <v>114</v>
      </c>
      <c r="E10" s="209"/>
      <c r="F10" s="157"/>
      <c r="G10" s="203"/>
      <c r="H10" s="203"/>
      <c r="I10" s="209"/>
      <c r="J10" s="155"/>
    </row>
    <row r="11" spans="1:10" ht="23.25" customHeight="1">
      <c r="A11" s="159"/>
      <c r="B11" s="156" t="s">
        <v>110</v>
      </c>
      <c r="C11" s="155">
        <v>3</v>
      </c>
      <c r="D11" s="155" t="s">
        <v>114</v>
      </c>
      <c r="E11" s="209"/>
      <c r="F11" s="157"/>
      <c r="G11" s="203"/>
      <c r="H11" s="203"/>
      <c r="I11" s="209"/>
      <c r="J11" s="155"/>
    </row>
    <row r="12" spans="1:10" ht="23.25" customHeight="1">
      <c r="A12" s="159"/>
      <c r="B12" s="156" t="s">
        <v>111</v>
      </c>
      <c r="C12" s="155">
        <v>2</v>
      </c>
      <c r="D12" s="155" t="s">
        <v>114</v>
      </c>
      <c r="E12" s="209"/>
      <c r="F12" s="157"/>
      <c r="G12" s="203"/>
      <c r="H12" s="203"/>
      <c r="I12" s="209"/>
      <c r="J12" s="155"/>
    </row>
    <row r="13" spans="1:10" ht="23.25" customHeight="1">
      <c r="A13" s="159"/>
      <c r="B13" s="156" t="s">
        <v>112</v>
      </c>
      <c r="C13" s="155">
        <v>2</v>
      </c>
      <c r="D13" s="155" t="s">
        <v>114</v>
      </c>
      <c r="E13" s="209"/>
      <c r="F13" s="157"/>
      <c r="G13" s="203"/>
      <c r="H13" s="203"/>
      <c r="I13" s="209"/>
      <c r="J13" s="155"/>
    </row>
    <row r="14" spans="1:10" ht="23.25" customHeight="1">
      <c r="A14" s="159"/>
      <c r="B14" s="156" t="s">
        <v>115</v>
      </c>
      <c r="C14" s="155">
        <v>1</v>
      </c>
      <c r="D14" s="155" t="s">
        <v>114</v>
      </c>
      <c r="E14" s="209"/>
      <c r="F14" s="157"/>
      <c r="G14" s="203"/>
      <c r="H14" s="203"/>
      <c r="I14" s="209"/>
      <c r="J14" s="155"/>
    </row>
    <row r="15" spans="1:10" ht="23.25" customHeight="1">
      <c r="A15" s="159"/>
      <c r="B15" s="156" t="s">
        <v>116</v>
      </c>
      <c r="C15" s="155">
        <v>5</v>
      </c>
      <c r="D15" s="155" t="s">
        <v>114</v>
      </c>
      <c r="E15" s="209"/>
      <c r="F15" s="157"/>
      <c r="G15" s="203"/>
      <c r="H15" s="203"/>
      <c r="I15" s="209"/>
      <c r="J15" s="155"/>
    </row>
    <row r="16" spans="1:10" ht="23.25" customHeight="1">
      <c r="A16" s="159"/>
      <c r="B16" s="156" t="s">
        <v>118</v>
      </c>
      <c r="C16" s="155">
        <v>1</v>
      </c>
      <c r="D16" s="155" t="s">
        <v>114</v>
      </c>
      <c r="E16" s="209"/>
      <c r="F16" s="157"/>
      <c r="G16" s="203"/>
      <c r="H16" s="203"/>
      <c r="I16" s="209"/>
      <c r="J16" s="155"/>
    </row>
    <row r="17" spans="1:12" ht="23.25" customHeight="1">
      <c r="A17" s="159"/>
      <c r="B17" s="156" t="s">
        <v>117</v>
      </c>
      <c r="C17" s="155">
        <v>1</v>
      </c>
      <c r="D17" s="155" t="s">
        <v>114</v>
      </c>
      <c r="E17" s="209"/>
      <c r="F17" s="157"/>
      <c r="G17" s="203"/>
      <c r="H17" s="203"/>
      <c r="I17" s="209"/>
      <c r="J17" s="155"/>
    </row>
    <row r="18" spans="1:12" ht="23.25" customHeight="1">
      <c r="A18" s="159"/>
      <c r="B18" s="156" t="s">
        <v>119</v>
      </c>
      <c r="C18" s="155">
        <v>5</v>
      </c>
      <c r="D18" s="155" t="s">
        <v>114</v>
      </c>
      <c r="E18" s="209"/>
      <c r="F18" s="157"/>
      <c r="G18" s="203"/>
      <c r="H18" s="203"/>
      <c r="I18" s="209"/>
      <c r="J18" s="155"/>
      <c r="L18" s="261"/>
    </row>
    <row r="19" spans="1:12" ht="23.25" customHeight="1">
      <c r="A19" s="159"/>
      <c r="B19" s="156" t="s">
        <v>120</v>
      </c>
      <c r="C19" s="155">
        <v>4</v>
      </c>
      <c r="D19" s="155" t="s">
        <v>114</v>
      </c>
      <c r="E19" s="209"/>
      <c r="F19" s="157"/>
      <c r="G19" s="203"/>
      <c r="H19" s="203"/>
      <c r="I19" s="209"/>
      <c r="J19" s="155"/>
      <c r="L19" s="261"/>
    </row>
    <row r="20" spans="1:12" ht="23.25" customHeight="1">
      <c r="A20" s="159"/>
      <c r="B20" s="156" t="s">
        <v>231</v>
      </c>
      <c r="C20" s="155">
        <v>9</v>
      </c>
      <c r="D20" s="155" t="s">
        <v>114</v>
      </c>
      <c r="E20" s="209"/>
      <c r="F20" s="157"/>
      <c r="G20" s="203"/>
      <c r="H20" s="203"/>
      <c r="I20" s="209"/>
      <c r="J20" s="155"/>
    </row>
    <row r="21" spans="1:12" ht="23.25" customHeight="1">
      <c r="A21" s="159"/>
      <c r="B21" s="156" t="s">
        <v>229</v>
      </c>
      <c r="C21" s="155">
        <v>1</v>
      </c>
      <c r="D21" s="155" t="s">
        <v>113</v>
      </c>
      <c r="E21" s="209"/>
      <c r="F21" s="157"/>
      <c r="G21" s="203"/>
      <c r="H21" s="203"/>
      <c r="I21" s="209"/>
      <c r="J21" s="155"/>
    </row>
    <row r="22" spans="1:12" ht="23.25" customHeight="1">
      <c r="A22" s="159"/>
      <c r="B22" s="156" t="s">
        <v>232</v>
      </c>
      <c r="C22" s="155">
        <v>10</v>
      </c>
      <c r="D22" s="155" t="s">
        <v>114</v>
      </c>
      <c r="E22" s="209"/>
      <c r="F22" s="157"/>
      <c r="G22" s="203"/>
      <c r="H22" s="203"/>
      <c r="I22" s="209"/>
      <c r="J22" s="155"/>
    </row>
    <row r="23" spans="1:12" ht="23.25" customHeight="1">
      <c r="A23" s="136"/>
      <c r="B23" s="137" t="s">
        <v>230</v>
      </c>
      <c r="C23" s="136"/>
      <c r="D23" s="136"/>
      <c r="E23" s="210"/>
      <c r="F23" s="138"/>
      <c r="G23" s="138"/>
      <c r="H23" s="138"/>
      <c r="I23" s="142"/>
      <c r="J23" s="137"/>
      <c r="L23" s="151"/>
    </row>
  </sheetData>
  <protectedRanges>
    <protectedRange password="ECFC" sqref="G9:H22" name="Range1_2" securityDescriptor="O:WDG:WDD:(A;;CC;;;BA)"/>
  </protectedRanges>
  <mergeCells count="8">
    <mergeCell ref="I6:I7"/>
    <mergeCell ref="J6:J7"/>
    <mergeCell ref="A6:A7"/>
    <mergeCell ref="B6:B7"/>
    <mergeCell ref="C6:C7"/>
    <mergeCell ref="D6:D7"/>
    <mergeCell ref="E6:F6"/>
    <mergeCell ref="G6:H6"/>
  </mergeCells>
  <pageMargins left="0.15748031496062992" right="0.35433070866141736" top="0.82677165354330717" bottom="1.2204724409448819" header="0.55118110236220474" footer="0.15748031496062992"/>
  <pageSetup paperSize="9" orientation="landscape" r:id="rId1"/>
  <headerFooter alignWithMargins="0">
    <oddHeader>&amp;Rแผ่นที่ &amp;P</oddHeader>
    <oddFooter xml:space="preserve">&amp;L&amp;"TH SarabunPSK,Regular"&amp;Uหมายเหตุ&amp;U  ความถูกต้องของตัวเลขปริมาณงานตามแบบรูปรายการ และประมาณราคา ให้ผู้เสนอราคาตรวจสอบรายการให้เป็นไปตามแบบรูปและรายละเอียดประกอบแบบ
ทั้งนี้ ให้เป็นความรับผิดชอบของผู้เสนอราคา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ปร 6(0%)</vt:lpstr>
      <vt:lpstr>ปร 5 (ก)</vt:lpstr>
      <vt:lpstr>ปร 5 (ข)</vt:lpstr>
      <vt:lpstr>สรุป(ปร4 สถาปัตยกรรม)</vt:lpstr>
      <vt:lpstr>สรุป(ปร4 ครุภัณฑ์จัด) </vt:lpstr>
      <vt:lpstr>สรุป(ปร4 โครงสร้าง) </vt:lpstr>
      <vt:lpstr>สรุป(ปร4 สุขาภิบาลและประปา)</vt:lpstr>
      <vt:lpstr>สรุป(ปร4 ไฟฟ้าและแสงสว่าง)</vt:lpstr>
      <vt:lpstr>สรุป(ปร4 ปรับอากาศ)</vt:lpstr>
      <vt:lpstr>Sheet1</vt:lpstr>
      <vt:lpstr>Sheet2</vt:lpstr>
      <vt:lpstr>'ปร 5 (ก)'!Print_Area</vt:lpstr>
      <vt:lpstr>'ปร 5 (ข)'!Print_Area</vt:lpstr>
      <vt:lpstr>'ปร 6(0%)'!Print_Area</vt:lpstr>
      <vt:lpstr>'สรุป(ปร4 ครุภัณฑ์จัด) '!Print_Area</vt:lpstr>
      <vt:lpstr>'สรุป(ปร4 โครงสร้าง) '!Print_Area</vt:lpstr>
      <vt:lpstr>'สรุป(ปร4 ปรับอากาศ)'!Print_Area</vt:lpstr>
      <vt:lpstr>'สรุป(ปร4 ไฟฟ้าและแสงสว่าง)'!Print_Area</vt:lpstr>
      <vt:lpstr>'สรุป(ปร4 สถาปัตยกรรม)'!Print_Area</vt:lpstr>
      <vt:lpstr>'สรุป(ปร4 สุขาภิบาลและประปา)'!Print_Area</vt:lpstr>
      <vt:lpstr>'สรุป(ปร4 ครุภัณฑ์จัด) '!Print_Titles</vt:lpstr>
      <vt:lpstr>'สรุป(ปร4 โครงสร้าง) '!Print_Titles</vt:lpstr>
      <vt:lpstr>'สรุป(ปร4 ปรับอากาศ)'!Print_Titles</vt:lpstr>
      <vt:lpstr>'สรุป(ปร4 ไฟฟ้าและแสงสว่าง)'!Print_Titles</vt:lpstr>
      <vt:lpstr>'สรุป(ปร4 สถาปัตยกรรม)'!Print_Titles</vt:lpstr>
      <vt:lpstr>'สรุป(ปร4 สุขาภิบาลและประปา)'!Print_Titles</vt:lpstr>
    </vt:vector>
  </TitlesOfParts>
  <Company>MOJ2001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</dc:creator>
  <cp:lastModifiedBy>Preeyamon Deethongon</cp:lastModifiedBy>
  <cp:lastPrinted>2018-07-25T09:17:59Z</cp:lastPrinted>
  <dcterms:created xsi:type="dcterms:W3CDTF">2003-04-28T06:53:15Z</dcterms:created>
  <dcterms:modified xsi:type="dcterms:W3CDTF">2018-07-25T09:23:25Z</dcterms:modified>
</cp:coreProperties>
</file>